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ITEK SUPPORT\CADIVI\PM\FS\"/>
    </mc:Choice>
  </mc:AlternateContent>
  <xr:revisionPtr revIDLastSave="0" documentId="8_{61010EE6-F19F-4821-B5A7-E0A029978A43}" xr6:coauthVersionLast="46" xr6:coauthVersionMax="46" xr10:uidLastSave="{00000000-0000-0000-0000-000000000000}"/>
  <bookViews>
    <workbookView xWindow="-108" yWindow="-108" windowWidth="23256" windowHeight="12720" firstSheet="3" activeTab="5" xr2:uid="{00000000-000D-0000-FFFF-FFFF00000000}"/>
  </bookViews>
  <sheets>
    <sheet name="Mục lục" sheetId="16" r:id="rId1"/>
    <sheet name="ZPM01A" sheetId="13" r:id="rId2"/>
    <sheet name="ZPM01B" sheetId="14" r:id="rId3"/>
    <sheet name="ZPM02" sheetId="15" r:id="rId4"/>
    <sheet name="ZPM03" sheetId="17" r:id="rId5"/>
    <sheet name="ZPM04" sheetId="18" r:id="rId6"/>
    <sheet name="ZPM05" sheetId="19" r:id="rId7"/>
    <sheet name="ZPM06" sheetId="20" r:id="rId8"/>
    <sheet name="Enhance IK11, IK12, IK13" sheetId="23" r:id="rId9"/>
    <sheet name="Enhance IW31, IW32, IW33, IW34" sheetId="24" r:id="rId10"/>
    <sheet name="Báo cáo chuẩn SAP" sheetId="22" state="hidden" r:id="rId11"/>
  </sheets>
  <definedNames>
    <definedName name="_Toc525248828" localSheetId="10">'Báo cáo chuẩn SAP'!$B$2</definedName>
  </definedNames>
  <calcPr calcId="191029"/>
</workbook>
</file>

<file path=xl/calcChain.xml><?xml version="1.0" encoding="utf-8"?>
<calcChain xmlns="http://schemas.openxmlformats.org/spreadsheetml/2006/main">
  <c r="M40" i="17" l="1"/>
  <c r="M38" i="17"/>
  <c r="AE33" i="17"/>
  <c r="AD33" i="17"/>
  <c r="AC33" i="17"/>
  <c r="AB33" i="17"/>
  <c r="AA33" i="17"/>
  <c r="AE32" i="17"/>
  <c r="AD32" i="17"/>
  <c r="AC32" i="17"/>
  <c r="AB32" i="17"/>
  <c r="AA32" i="17"/>
  <c r="AE31" i="17"/>
  <c r="AD31" i="17"/>
  <c r="AC31" i="17"/>
  <c r="AB31" i="17"/>
  <c r="AA31" i="17"/>
  <c r="AE30" i="17"/>
  <c r="AD30" i="17"/>
  <c r="AC30" i="17"/>
  <c r="AB30" i="17"/>
  <c r="AA30" i="17"/>
  <c r="AE29" i="17"/>
  <c r="AD29" i="17"/>
  <c r="AC29" i="17"/>
  <c r="AB29" i="17"/>
  <c r="AA29" i="17"/>
  <c r="AE28" i="17"/>
  <c r="AD28" i="17"/>
  <c r="AC28" i="17"/>
  <c r="AB28" i="17"/>
  <c r="AA28" i="17"/>
  <c r="AF27" i="17"/>
  <c r="AE27" i="17"/>
  <c r="AD27" i="17"/>
  <c r="AC27" i="17"/>
  <c r="AB27" i="17"/>
  <c r="AA27" i="17"/>
  <c r="AE26" i="17"/>
  <c r="AD26" i="17"/>
  <c r="AC26" i="17"/>
  <c r="AB26" i="17"/>
  <c r="AA26" i="17"/>
  <c r="AE25" i="17"/>
  <c r="AD25" i="17"/>
  <c r="AC25" i="17"/>
  <c r="AB25" i="17"/>
  <c r="AA25" i="17"/>
  <c r="AE24" i="17"/>
  <c r="AD24" i="17"/>
  <c r="AC24" i="17"/>
  <c r="AB24" i="17"/>
  <c r="AA24" i="17"/>
  <c r="B24" i="17"/>
  <c r="AE23" i="17"/>
  <c r="AD23" i="17"/>
  <c r="AC23" i="17"/>
  <c r="AB23" i="17"/>
  <c r="AA23" i="17"/>
  <c r="B23" i="17"/>
  <c r="AE22" i="17"/>
  <c r="AD22" i="17"/>
  <c r="AC22" i="17"/>
  <c r="AB22" i="17"/>
  <c r="AA22" i="17"/>
  <c r="B22" i="17"/>
  <c r="AF21" i="17"/>
  <c r="AE21" i="17"/>
  <c r="AD21" i="17"/>
  <c r="AC21" i="17"/>
  <c r="AB21" i="17"/>
  <c r="AA21" i="17"/>
  <c r="B21" i="17"/>
  <c r="AE20" i="17"/>
  <c r="AD20" i="17"/>
  <c r="AC20" i="17"/>
  <c r="AB20" i="17"/>
  <c r="AA20" i="17"/>
  <c r="B20" i="17"/>
  <c r="AE19" i="17"/>
  <c r="AD19" i="17"/>
  <c r="AC19" i="17"/>
  <c r="AB19" i="17"/>
  <c r="AA19" i="17"/>
  <c r="B19" i="17"/>
  <c r="AF18" i="17"/>
  <c r="AE18" i="17"/>
  <c r="AD18" i="17"/>
  <c r="AC18" i="17"/>
  <c r="AB18" i="17"/>
  <c r="AA18" i="17"/>
  <c r="M18" i="17"/>
  <c r="M20" i="17" s="1"/>
  <c r="M19" i="17" s="1"/>
  <c r="B18" i="17"/>
  <c r="AF17" i="17"/>
  <c r="Q17" i="17"/>
  <c r="P17" i="17"/>
  <c r="O17" i="17"/>
  <c r="N17" i="17"/>
  <c r="M17" i="17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M21" i="17" l="1"/>
  <c r="M26" i="17" l="1"/>
  <c r="M22" i="17" s="1"/>
  <c r="M27" i="17"/>
  <c r="M33" i="17" s="1"/>
  <c r="M32" i="17" s="1"/>
</calcChain>
</file>

<file path=xl/sharedStrings.xml><?xml version="1.0" encoding="utf-8"?>
<sst xmlns="http://schemas.openxmlformats.org/spreadsheetml/2006/main" count="3041" uniqueCount="1000">
  <si>
    <t>Stt</t>
  </si>
  <si>
    <t>Mã vật tư</t>
  </si>
  <si>
    <t>Tên vật tư</t>
  </si>
  <si>
    <t>ĐVT</t>
  </si>
  <si>
    <t>Tham số</t>
  </si>
  <si>
    <t>to</t>
  </si>
  <si>
    <t>Layout báo cáo</t>
  </si>
  <si>
    <t>Danh sách báo cáo phát triển PP</t>
  </si>
  <si>
    <t>Tên báo cáo</t>
  </si>
  <si>
    <t>Mã báo cáo</t>
  </si>
  <si>
    <t>Ưu tiên</t>
  </si>
  <si>
    <t>Logo</t>
  </si>
  <si>
    <t>Khổ giấy</t>
  </si>
  <si>
    <t>Font Chữ</t>
  </si>
  <si>
    <t>Font Size</t>
  </si>
  <si>
    <t>Layout</t>
  </si>
  <si>
    <t>Smart form</t>
  </si>
  <si>
    <t xml:space="preserve">Góc phải </t>
  </si>
  <si>
    <t>Quy định dấu chấm, dấu phẩy</t>
  </si>
  <si>
    <t>Thống nhất: Dấu chấm là hàng nghìn, dấu phẩy là hàng đơn vị trên hệ thống và báo cáo chứng từ</t>
  </si>
  <si>
    <t>A4</t>
  </si>
  <si>
    <t>Góc trái</t>
  </si>
  <si>
    <t>Biểu mẫu số</t>
  </si>
  <si>
    <t>Calibri</t>
  </si>
  <si>
    <t>Tiêu đề báo cáo : 14, Phần còn lại: 11</t>
  </si>
  <si>
    <t>N/a</t>
  </si>
  <si>
    <t>ALV</t>
  </si>
  <si>
    <t>Không</t>
  </si>
  <si>
    <t>LỆNH SỬA CHỮA, BẢO TRÌ, CẢI TIẾN THIẾT BỊ</t>
  </si>
  <si>
    <t>Thông tin chung</t>
  </si>
  <si>
    <r>
      <t xml:space="preserve">Ghi chú : </t>
    </r>
    <r>
      <rPr>
        <i/>
        <sz val="11"/>
        <color theme="1"/>
        <rFont val="Calibri"/>
        <family val="2"/>
        <scheme val="minor"/>
      </rPr>
      <t>Ghi tay nếu cần</t>
    </r>
  </si>
  <si>
    <t>Công việc cần làm</t>
  </si>
  <si>
    <t>Ghi chú</t>
  </si>
  <si>
    <t>0010</t>
  </si>
  <si>
    <t>15'</t>
  </si>
  <si>
    <t>0020</t>
  </si>
  <si>
    <t>Kiểm tra căn chỉnh dây đai thang</t>
  </si>
  <si>
    <t>0030</t>
  </si>
  <si>
    <t>0040</t>
  </si>
  <si>
    <t>0050</t>
  </si>
  <si>
    <t>0060</t>
  </si>
  <si>
    <t>Xác nhận</t>
  </si>
  <si>
    <t>Người lập</t>
  </si>
  <si>
    <t>(ký và ghi rõ họ tên)</t>
  </si>
  <si>
    <t>Thời gian</t>
  </si>
  <si>
    <t>Kế hoạch</t>
  </si>
  <si>
    <t>Thực tế</t>
  </si>
  <si>
    <t>Diễn giải</t>
  </si>
  <si>
    <t>YÊU CẦU XUẤT KHO VẬT TƯ PHỤ TÙNG THAY THẾ CHO LỆNH BẢO TRÌ</t>
  </si>
  <si>
    <t>Danh sách vật tư phụ tùng thay thế</t>
  </si>
  <si>
    <t>Số lượng yêu cầu</t>
  </si>
  <si>
    <t>EA</t>
  </si>
  <si>
    <t>Ghi tay nếu cần</t>
  </si>
  <si>
    <t>Người nhận</t>
  </si>
  <si>
    <t>5000000000005-Dây đai truyền động</t>
  </si>
  <si>
    <t>Thủ kho</t>
  </si>
  <si>
    <t>5000000000001-Gối bi</t>
  </si>
  <si>
    <t>5000000000002-Bi đỡ</t>
  </si>
  <si>
    <t>5000000000003-Thớt nghiền</t>
  </si>
  <si>
    <t>Thiết bị</t>
  </si>
  <si>
    <t>Đơn vị</t>
  </si>
  <si>
    <t>Chu kỳ</t>
  </si>
  <si>
    <t>Ngày cần thực hiện bảo trì</t>
  </si>
  <si>
    <t>Lần bảo trì gần nhất</t>
  </si>
  <si>
    <t>Tổ bảo trì</t>
  </si>
  <si>
    <t>Superordinate Equipment</t>
  </si>
  <si>
    <t>Equipment</t>
  </si>
  <si>
    <t>Plan Number</t>
  </si>
  <si>
    <t>Cycle Unit</t>
  </si>
  <si>
    <t>Cycle</t>
  </si>
  <si>
    <t>Plan Date</t>
  </si>
  <si>
    <t>Order Date</t>
  </si>
  <si>
    <t>PM WorkCenter</t>
  </si>
  <si>
    <t>TaskList Description</t>
  </si>
  <si>
    <t>Month</t>
  </si>
  <si>
    <t>Bảo trì hàng tháng</t>
  </si>
  <si>
    <t>Mã Thiết bị</t>
  </si>
  <si>
    <t>Tên Thiết bị</t>
  </si>
  <si>
    <t>Nhóm</t>
  </si>
  <si>
    <t>Ngày bị sự cố</t>
  </si>
  <si>
    <t>Ngày bắt đầu sửa chữa</t>
  </si>
  <si>
    <t>Ngày kết thúc</t>
  </si>
  <si>
    <t>Phân loại hư hỏng</t>
  </si>
  <si>
    <t>Nguyên nhân hư hỏng</t>
  </si>
  <si>
    <t>Hành động khắc phục</t>
  </si>
  <si>
    <t>Chi phí theo lệnh</t>
  </si>
  <si>
    <t>Số lệnh sửa chữa</t>
  </si>
  <si>
    <t>Số lượng</t>
  </si>
  <si>
    <t>Chi phí thực tế</t>
  </si>
  <si>
    <t>BO</t>
  </si>
  <si>
    <t>Tổng cộng</t>
  </si>
  <si>
    <t>BÁO CÁO LÝ LỊCH THIẾT BỊ</t>
  </si>
  <si>
    <t>Danh sách thiết bị com</t>
  </si>
  <si>
    <t>Nhà sản xuất</t>
  </si>
  <si>
    <t>Số Model</t>
  </si>
  <si>
    <t>Bảo dưỡng định kỳ</t>
  </si>
  <si>
    <t>Số lệnh</t>
  </si>
  <si>
    <t>Chi phí</t>
  </si>
  <si>
    <t>Phân loại</t>
  </si>
  <si>
    <t>Nguyên nhân</t>
  </si>
  <si>
    <t>10000006 - Động cơ</t>
  </si>
  <si>
    <t>10000007 - Cụm trùm sáng</t>
  </si>
  <si>
    <t>Mã vật tư, PTTT</t>
  </si>
  <si>
    <t>Lệnh bảo trì</t>
  </si>
  <si>
    <t>Phiếu yêu cầu xuất kho vật tư phụ tùng thay thế cho lệnh bảo trì</t>
  </si>
  <si>
    <t>Kế hoạch bảo trì</t>
  </si>
  <si>
    <t>Báo cáo tổng hợp chi phí sửa chữa</t>
  </si>
  <si>
    <t>Báo cáo lý lịch thiết bị</t>
  </si>
  <si>
    <t>Báo cáo nhu cầu sparepart</t>
  </si>
  <si>
    <t>ZPM01A</t>
  </si>
  <si>
    <t>ZPM01B</t>
  </si>
  <si>
    <t>ZPM02</t>
  </si>
  <si>
    <t>ZPM03</t>
  </si>
  <si>
    <t>ZPM04</t>
  </si>
  <si>
    <t>ZPM05</t>
  </si>
  <si>
    <t>ZPM06</t>
  </si>
  <si>
    <t>MỤC LỤC</t>
  </si>
  <si>
    <t>Maintenance Plant</t>
  </si>
  <si>
    <t>Superord.Equip.</t>
  </si>
  <si>
    <t>Maintenance Order</t>
  </si>
  <si>
    <t>Date</t>
  </si>
  <si>
    <t>Functional loc.</t>
  </si>
  <si>
    <t>Maintenance Plan</t>
  </si>
  <si>
    <t>PM Work Center</t>
  </si>
  <si>
    <t>Bảo trì 3 tháng 1 lần</t>
  </si>
  <si>
    <t>Object type</t>
  </si>
  <si>
    <t>Equipment category</t>
  </si>
  <si>
    <t>Order Type</t>
  </si>
  <si>
    <t>i</t>
  </si>
  <si>
    <t>Từ tháng</t>
  </si>
  <si>
    <t>Đến tháng</t>
  </si>
  <si>
    <t>Đơn vị: (1)</t>
  </si>
  <si>
    <t>Ngày in: (2)</t>
  </si>
  <si>
    <t>Chỉ tiêu</t>
  </si>
  <si>
    <t>Mô tả chỉ tiêu</t>
  </si>
  <si>
    <t>Định dạng, độ dài</t>
  </si>
  <si>
    <t>Mô tả kỹ thuật</t>
  </si>
  <si>
    <t>Kiểm tra trạng thái của lệnh:</t>
  </si>
  <si>
    <t>[Tcode] IW33 / Maintenance Order/[Field] System status:</t>
  </si>
  <si>
    <t>Nếu Lệnh có một trong các trạng thái sau được kích hoạt thì báo lỗi: “Lệnh có trạng thái TECO/ CLOSE/ DELETE không thể in.”, không cho in lệnh:</t>
  </si>
  <si>
    <t>Trái (4)</t>
  </si>
  <si>
    <t>Theo tham số Maintenance Order</t>
  </si>
  <si>
    <t>Ngày in</t>
  </si>
  <si>
    <t>Trái (10)</t>
  </si>
  <si>
    <t>Ngày hiện tại</t>
  </si>
  <si>
    <t>Trái (20)</t>
  </si>
  <si>
    <t>Nhóm thiết  bị</t>
  </si>
  <si>
    <t>Truyền tham số Equipment ở chỉ tiêu (3)-Mã thiết bị</t>
  </si>
  <si>
    <t>Lấy mã &amp; tên nhóm</t>
  </si>
  <si>
    <t>Nhóm lập kế hoạch</t>
  </si>
  <si>
    <t>Trái (30)</t>
  </si>
  <si>
    <t>Trái (15)</t>
  </si>
  <si>
    <t>KH bảo dưỡng:</t>
  </si>
  <si>
    <t>Số phiếu thông báo</t>
  </si>
  <si>
    <t>Loại lệnh</t>
  </si>
  <si>
    <t>Thành phần hư hỏng</t>
  </si>
  <si>
    <t>Trái (40)</t>
  </si>
  <si>
    <t>[Tcode] IW33 / [Menu] Goto/ Notification</t>
  </si>
  <si>
    <t>Tổ thực hiện</t>
  </si>
  <si>
    <t>Ngày bắt đầu dự kiến</t>
  </si>
  <si>
    <t>Định dạng DD/MM/YYYY</t>
  </si>
  <si>
    <t>Ngày kết thúc dự kiến</t>
  </si>
  <si>
    <t>STT (của danh sách vật tư, phụ tùng thay thế)</t>
  </si>
  <si>
    <t>[TCode] IW33/ [Tab] Components/ Item – Field RESBD-POSNR</t>
  </si>
  <si>
    <t>Giữa (10)</t>
  </si>
  <si>
    <t>Giữa (5)</t>
  </si>
  <si>
    <t>[TCode] IW33/ [Tab] Components/ Unit Of Measure hoặc Field RESBD-EINHEIT</t>
  </si>
  <si>
    <t>Phải (20)</t>
  </si>
  <si>
    <t>[TCode] IW33/ [Tab] Components/ Requirement Quantity hoặc Field RESBD-MENGE</t>
  </si>
  <si>
    <t>Giữa (4)</t>
  </si>
  <si>
    <t>STT (của Danh sách công việc cần làm)</t>
  </si>
  <si>
    <t>Giữa (40)</t>
  </si>
  <si>
    <t>Giữa (20)</t>
  </si>
  <si>
    <t>[Tcode] IW33 / Maintenance Order/[Field] Maintenance Planning Plant</t>
  </si>
  <si>
    <t>[TCode] IE03/ Description</t>
  </si>
  <si>
    <t>[TCode] IW33/ [Tab] Planning/ Maintenance Plan</t>
  </si>
  <si>
    <t>[TCode] IW33/ [Tab] Header Data/ Notification Number</t>
  </si>
  <si>
    <t>[TCode] IW33/ Order Numbe</t>
  </si>
  <si>
    <t xml:space="preserve">[TCode] IE03/ [Tab] General/ Object Type </t>
  </si>
  <si>
    <t xml:space="preserve">[TCode] IW33/ [Tab] Header Data/ Planner Group </t>
  </si>
  <si>
    <t xml:space="preserve"> [Tcode] IW33 / Maintenance Order/ [Field] Order type</t>
  </si>
  <si>
    <t>[TCode] IW33/ [Tab] Header Data/ Maintenance Work Center</t>
  </si>
  <si>
    <t>[TCode] IW33/ [Tab] Header Data/ Basic Start Date</t>
  </si>
  <si>
    <t>[TCode] IW33/ [Tab] Header Data/ Basic Finish Date</t>
  </si>
  <si>
    <t xml:space="preserve">[TCode] IW33/ [Tab] Operations/ Operation Number </t>
  </si>
  <si>
    <t>[TCode] IW33/ [Tab] Operations/ Operation short text</t>
  </si>
  <si>
    <t>Thiết bị cha</t>
  </si>
  <si>
    <t>*Nếu có thông tin thì lấy, không có thì bỏ trống</t>
  </si>
  <si>
    <t>*Khi người dùng điền thiết bị cha, hệ thống sẽ hiện thông tin của tất cả các thiết bị con thuộc thiết bị cha đầu vào.</t>
  </si>
  <si>
    <t>[Tcode] IP03/[Tab] maintenance plan cycle</t>
  </si>
  <si>
    <t>Định dạng MM/DD/YYYY</t>
  </si>
  <si>
    <t>Tasklist</t>
  </si>
  <si>
    <t>Operation Description</t>
  </si>
  <si>
    <t>[TCode] IE03/[Tab] Structure/ filed Superord.Equip (ITOB-HEQUI) + ”-“ + [Tcode] IE03/[Tab] Structure/ filed Description</t>
  </si>
  <si>
    <t>[TCode] IW33/ [Tab] Header Data/ field Equipment + ”-“ +  [TCode] IE03/ field Description</t>
  </si>
  <si>
    <t>[TCode] IW33/ [Tab] Planning/ Maintenance Plan + “-“ + Field Description</t>
  </si>
  <si>
    <t>[TCode] IP03/ Cycle</t>
  </si>
  <si>
    <t>[TCode] IP10/ [Tab] Scheduled calls/ Plandate</t>
  </si>
  <si>
    <t>[TCode] IP10/ [Tab] Completion Date</t>
  </si>
  <si>
    <t>[TCode] IP03/ [Tab] Item/ Main Workctr/ + “-“ Field Description</t>
  </si>
  <si>
    <t>[TCode] IP03/ [Tab] Item/ Description/ Field WorkCenter</t>
  </si>
  <si>
    <t>[TCode] IA03/ [Tab] Oepration Description/ Field Description</t>
  </si>
  <si>
    <t>Trái (6)</t>
  </si>
  <si>
    <t>Lấy diễn giải (description) của chỉ tiêu (1)-Mã thiết bị</t>
  </si>
  <si>
    <t>Phải (12)</t>
  </si>
  <si>
    <t>Truyền tham số Equipment ở chỉ tiêu (1)-Mã thiết bị</t>
  </si>
  <si>
    <t>Trái (3)</t>
  </si>
  <si>
    <t>Báo cáo lấy lệnh Maintenance Order làm gốc. Dò các lệnh Maintenance Order thỏa điều kiện:</t>
  </si>
  <si>
    <t>Thỏa tham số đầu vào (1)-Equipment. Xét lấy các lệnh sửa chữa cho mã thiết bị Equipment:</t>
  </si>
  <si>
    <t>Thỏa tham số đầu vào (3)-Equipment Type:</t>
  </si>
  <si>
    <t>Lấy mã Object Type</t>
  </si>
  <si>
    <t>Chủng loại</t>
  </si>
  <si>
    <t>Trái (1)</t>
  </si>
  <si>
    <t>Thỏa tham số đầu vào (4)-Equipment Category</t>
  </si>
  <si>
    <t>Định dạng DD/MM/YYY</t>
  </si>
  <si>
    <t>Xét lấy ngày Malfuction Start của lệnh Maintenance Order:</t>
  </si>
  <si>
    <t>Thỏa tham số đầu vào “(2)-Basic Start date”</t>
  </si>
  <si>
    <t>Lấy ngày Basic Finish Date của lệnh:</t>
  </si>
  <si>
    <t>Lấy thông tin từ Notification tương ứng của lệnh sửa chữa (1 lệnh tương ứng 1 Notification)</t>
  </si>
  <si>
    <t>Lấy diễn giải của Damage</t>
  </si>
  <si>
    <t>Số Notification</t>
  </si>
  <si>
    <t>Trái (8)</t>
  </si>
  <si>
    <t>Drill down đến Tcode IW23 ứng với chỉ tiêu này.</t>
  </si>
  <si>
    <t>Lọc các lệnh Maintenance Order thỏa điều kiện:</t>
  </si>
  <si>
    <t>(chi phí này chỉ tính chi phí thực của lệnh)</t>
  </si>
  <si>
    <t>Các chỉ tiêu sau nếu có nhiều giá trị thì sẽ hiển thị thành nhiều dòng.</t>
  </si>
  <si>
    <t>Các chỉ tiêu phía trước sẽ để trống ở các dòng lặp lại này.</t>
  </si>
  <si>
    <t>Thực xuất từ kho cho Lệnh bảo trì</t>
  </si>
  <si>
    <t>Thực xuất từ kho cho lệnh bảo trì</t>
  </si>
  <si>
    <t>Phải (10)</t>
  </si>
  <si>
    <t>ĐVT:</t>
  </si>
  <si>
    <t>[TCode] IE03/ [Tab] General/ trường Object type</t>
  </si>
  <si>
    <t>TCode] IE03/ trường Equipment Category</t>
  </si>
  <si>
    <t>[TCode] IW33/ [Tab] Header Data/ Malf.start</t>
  </si>
  <si>
    <t xml:space="preserve"> [TCode] IW33/ [Tab] Header Data/ Basic Start Date</t>
  </si>
  <si>
    <t xml:space="preserve">[Tcode] IW33 / [Menu] Goto/ Notification/ Damage </t>
  </si>
  <si>
    <t>[Tcode] IW33 / [Menu] Goto/ Notification / [Tab] Activities/ Activity Code</t>
  </si>
  <si>
    <t>Lấy trường diễn giải dòng đầu tiên của Activity Code</t>
  </si>
  <si>
    <t xml:space="preserve">[TCode] IW33/ [Tab] Costs/ [Tab] Costs/ Actual costs </t>
  </si>
  <si>
    <t xml:space="preserve">[TCode] IW33/ [Menu] Extras/ Documents for Order/ Goods Movements/ Lấy danh sách trong cột Material </t>
  </si>
  <si>
    <t xml:space="preserve">[TCode] IW33/ [Menu] Extras/ Documents for Order/ Goods Movements/ Lấy danh sách trong cột Material Description </t>
  </si>
  <si>
    <t xml:space="preserve">[TCode] IW33/ [Tab] Header Data/ </t>
  </si>
  <si>
    <t xml:space="preserve">[TCode] IE03/ </t>
  </si>
  <si>
    <t xml:space="preserve">[Tcode] IW33 / [tab] HeaderData\ </t>
  </si>
  <si>
    <t xml:space="preserve">[Tcode]IW33/ lấy </t>
  </si>
  <si>
    <t xml:space="preserve">-       Mã thiết bị Equipment thỏa tham số đầu vào: [Tab] Header Data/ </t>
  </si>
  <si>
    <t xml:space="preserve">-       Nếu trống: Lấy giá trị trong cột Unit – </t>
  </si>
  <si>
    <t>[TCode] IW33/ [Menu] Extras/ Documents for Order/ Goods Moverments:Xét trường Purchase Order</t>
  </si>
  <si>
    <t xml:space="preserve">[TCode] IW33/ [Menu] Extras/ Documents for Order/ Goods Movements: Xét trường Purchase Order </t>
  </si>
  <si>
    <t>-       Nếu trống: Lấy giá trị trong cột Amount LC</t>
  </si>
  <si>
    <t>[TCode] IE03/[Tab] Structure/ filed Superord.Equip + ”-“ + [Tcode] IE03/[Tab] Structure/ filed Description</t>
  </si>
  <si>
    <t>Break Page theo từng thiết bị chỉ tiêu (1)-Mã Thiết bị</t>
  </si>
  <si>
    <t>Năm sản xuất</t>
  </si>
  <si>
    <t>Part Number</t>
  </si>
  <si>
    <t>Serial Number</t>
  </si>
  <si>
    <t>Ngày bắt đầu sử dụng</t>
  </si>
  <si>
    <t>Số giờ hoạt động</t>
  </si>
  <si>
    <t>[Tcode] IE33 / [Menu] Goto/ Measuring points/counters</t>
  </si>
  <si>
    <t>Lấy các Measurement Document có gắn characteristic là Z_PROD_TIME_MIN</t>
  </si>
  <si>
    <t>Số giờ hư/hỏng</t>
  </si>
  <si>
    <t>Phải (6)</t>
  </si>
  <si>
    <t>Thiết bị cấp cha</t>
  </si>
  <si>
    <t>Lấy mã &amp; diễn giải.</t>
  </si>
  <si>
    <t>Vị trí thiết bị</t>
  </si>
  <si>
    <t>Lấy trường CurrentLocation (Field) trên Equipment được chọn (lấy mã &amp; diễn giải).</t>
  </si>
  <si>
    <t>STT</t>
  </si>
  <si>
    <t>Trái (2)</t>
  </si>
  <si>
    <t>Tăng dần từ 1</t>
  </si>
  <si>
    <t>TB cấp con</t>
  </si>
  <si>
    <t>Lấy diễn giải (description) của chỉ tiêu (16)-Mã thiết bị</t>
  </si>
  <si>
    <t>Nhóm TB</t>
  </si>
  <si>
    <t>Truyền tham số Equipment ở chỉ tiêu (15)-Mã thiết bị</t>
  </si>
  <si>
    <t>Số Lệnh</t>
  </si>
  <si>
    <t xml:space="preserve">Chú ý: Không lấy Order có Syst.status là “DLFL” </t>
  </si>
  <si>
    <t>Ngày b/đầu</t>
  </si>
  <si>
    <t>Truyền tham số Order ở chỉ tiêu (21)</t>
  </si>
  <si>
    <t>Ngày k/thúc</t>
  </si>
  <si>
    <t>Phải (9)</t>
  </si>
  <si>
    <t xml:space="preserve">K/hoạch </t>
  </si>
  <si>
    <t>TỔNG CỘNG</t>
  </si>
  <si>
    <t>Tính tổng các giá trị chỉ tiêu (35)</t>
  </si>
  <si>
    <t>[Tcode]IW33/ lọc Order Type “PM01”, lấy field Order Number</t>
  </si>
  <si>
    <t>Truyền tham số Order ở chỉ tiêu (28)</t>
  </si>
  <si>
    <t>TP hư hỏng</t>
  </si>
  <si>
    <t xml:space="preserve"> [Tcode] IW33 / [Menu] Goto/ Notification</t>
  </si>
  <si>
    <t>HĐ khắc phục</t>
  </si>
  <si>
    <t>Tính tổng các giá trị chỉ tiêu (31)</t>
  </si>
  <si>
    <t>[TCode] IE03/ [Tab] Header Data/ Equipment + “-“ + [TCode] IE03/ Description</t>
  </si>
  <si>
    <t>[TCode] IE03/ [Tab] General/ Object Type</t>
  </si>
  <si>
    <t>[TCode] IE03/ [Tab] General/ Class hoặc</t>
  </si>
  <si>
    <t>[TCode] IE03/ [Tab] General/ Manufacturer</t>
  </si>
  <si>
    <t>[TCode] IE03/ [Tab] General/ Constr.yr/mth</t>
  </si>
  <si>
    <t>[TCode] IE03/ [Tab] General/ Model number</t>
  </si>
  <si>
    <t>[TCode] IE03/ [Tab] General/ ManufPartNo.</t>
  </si>
  <si>
    <t>[TCode] IE03/ [Tab] General/ ManufSerialNo.</t>
  </si>
  <si>
    <t xml:space="preserve">[TCode] IE03/ [Tab] General/ Start-up date </t>
  </si>
  <si>
    <t>Vào table S061, nhập Mã thiết bị ở chỉ tiêu (1) lấy trường Downtime entered</t>
  </si>
  <si>
    <t>[TCode] IE03/ [Tab] Structure / Superord.Equip</t>
  </si>
  <si>
    <t>[TCode] IE03/ [Tab]  data/ field CurrentLocation</t>
  </si>
  <si>
    <t>[TCode] IE03/ [Tab] Structure/Equipment</t>
  </si>
  <si>
    <t xml:space="preserve">[TCode] IE03/ [Tab] General/ Model number </t>
  </si>
  <si>
    <t>[Tcode]IW33/ lọc Order Type “PM03”, lấy field Order Number</t>
  </si>
  <si>
    <t xml:space="preserve">[TCode] IW33/ [Tab] Header Data/ Basic Start Date </t>
  </si>
  <si>
    <t xml:space="preserve"> [TCode] IW33/ [Tab] Header Data/ Basic Finish Date </t>
  </si>
  <si>
    <t xml:space="preserve">[TCode] IW33/ [Tab] Planning/ Maintenance Plan </t>
  </si>
  <si>
    <t xml:space="preserve"> [TCode] IW33/ [Tab] Header Data/ Basic Start Date </t>
  </si>
  <si>
    <t xml:space="preserve">[TCode] IW33/ [Tab] Header Data/ Basic Finish Date </t>
  </si>
  <si>
    <t xml:space="preserve">[Tcode] IW33 / [Menu] Goto/ Notification/ Object Part </t>
  </si>
  <si>
    <t xml:space="preserve"> [Tcode] IW33 / [Menu] Goto/ Notification/ Damage </t>
  </si>
  <si>
    <t xml:space="preserve"> [Tcode] IW33 / [Menu] Goto/ Notification / [Tab] System availability/ Activity Code </t>
  </si>
  <si>
    <t xml:space="preserve"> [TCode] IW33/ [Tab] Costs/ Actual costs</t>
  </si>
  <si>
    <t xml:space="preserve"> [TCode] IW33/ [Tab] Costs/ Actual costs </t>
  </si>
  <si>
    <t>[TCode] IW33, lọc tất cả các lệnh bảo trì thuộc kế hoạch bảo trì (chỉ tiêu 2)/tab components/ click vào button Gen. Data/ nếu số lượng (chỉ tiêu 7) lớn hơn 0 thì lấy tất cả các mã vật tư lên, nếu = 0 thì không lấy lên</t>
  </si>
  <si>
    <t>*** Trường hợp không cho lên báo cáo các mã vật tư:</t>
  </si>
  <si>
    <t>Đơn vị tính</t>
  </si>
  <si>
    <t>[TCode] IW33/ tab Components/ click button Gen. Data/lấy số lượng trường Requirement Qty - Withdrawal Qty.</t>
  </si>
  <si>
    <t>Ngày dự kiến yêu cầu</t>
  </si>
  <si>
    <t>[TCode] IP03 filed maintenance Plan (RMIPM-WARPL ) + ”-“ + [Tcode] IE03/[Tab] Structure/ filed Description</t>
  </si>
  <si>
    <t>[TCode] IE03/ [Tab] Header Data/ Equipment  + “-“ + [TCode] IE03/ Description</t>
  </si>
  <si>
    <t xml:space="preserve">[TCode] IW33/ tab Components/Component Description </t>
  </si>
  <si>
    <t xml:space="preserve">[TCode] IW33/ tab Components/UM </t>
  </si>
  <si>
    <t>[TCode] IW33/ [Tab] Header Data/ trường Basic Start</t>
  </si>
  <si>
    <t>Thiết bị cấp cha (1)</t>
  </si>
  <si>
    <t>Số kế hoạch bảo trì (2)</t>
  </si>
  <si>
    <t>Thiết bị (3)</t>
  </si>
  <si>
    <t>Mã vật tư, PTTT (4)</t>
  </si>
  <si>
    <t>Tên vật tư, phụ tùng thay thế (5)</t>
  </si>
  <si>
    <t>Mô tả các trường có trên báo cáo</t>
  </si>
  <si>
    <t>Thiết bị cha nếu có (1)</t>
  </si>
  <si>
    <t>Thiết bị (2)</t>
  </si>
  <si>
    <t>Kế hoạch bảo trì số (3)</t>
  </si>
  <si>
    <t>Đơn vị (4)</t>
  </si>
  <si>
    <t>Chu kỳ (5)</t>
  </si>
  <si>
    <t>Ngày cần thực hiện bảo trì (6)</t>
  </si>
  <si>
    <t>Lần bảo trì gần nhất (7)</t>
  </si>
  <si>
    <t>Tổ bảo trì (8)</t>
  </si>
  <si>
    <t>Mô tả tasklist (9)</t>
  </si>
  <si>
    <t>Operation Description (10)</t>
  </si>
  <si>
    <t>[TCode] IW33/ [Tab] Header Data/ Equipment +  [TCode] IE03/ Description</t>
  </si>
  <si>
    <t>Kế hoạch số</t>
  </si>
  <si>
    <t>(19)   </t>
  </si>
  <si>
    <t>(14)   </t>
  </si>
  <si>
    <t>(13)   </t>
  </si>
  <si>
    <t>(12)   </t>
  </si>
  <si>
    <t>(10)   </t>
  </si>
  <si>
    <t>(9)     </t>
  </si>
  <si>
    <t>(6)     </t>
  </si>
  <si>
    <t>(5)     </t>
  </si>
  <si>
    <t>(7)</t>
  </si>
  <si>
    <t>Stt (17)</t>
  </si>
  <si>
    <t>Công việc cần làm (18)</t>
  </si>
  <si>
    <t>Thời gian (19)</t>
  </si>
  <si>
    <t>[TCode] IW33/ [Tab] Components/ Component hoặc Field RESBD-MATNR + “-“ + [TCode] IW33/ [Tab] Components/ Description hoặc Field RESBD-MATXT</t>
  </si>
  <si>
    <t>(17)</t>
  </si>
  <si>
    <t>(18)</t>
  </si>
  <si>
    <t>(19)</t>
  </si>
  <si>
    <t>(20)</t>
  </si>
  <si>
    <t>Vật tư phụ tùng thay thế (19)</t>
  </si>
  <si>
    <t>Dvt (19)</t>
  </si>
  <si>
    <t>Số lượng yêu cầu (20)</t>
  </si>
  <si>
    <t>Số lượng thực xuất (21)</t>
  </si>
  <si>
    <t>Ghi chú (22)</t>
  </si>
  <si>
    <t>(21)</t>
  </si>
  <si>
    <t xml:space="preserve">Nhà sản xuất (4): </t>
  </si>
  <si>
    <t>Năm sản xuất (5):</t>
  </si>
  <si>
    <t>Số Model (6):</t>
  </si>
  <si>
    <t>Part Number (7):</t>
  </si>
  <si>
    <t>Serial Number (8):</t>
  </si>
  <si>
    <t>Ngày bắt đầu sử dụng (9)</t>
  </si>
  <si>
    <t>Số giờ hoạt động (10):</t>
  </si>
  <si>
    <t>Số giờ hư/hỏng (11)</t>
  </si>
  <si>
    <t>Vị trí thiết bị (13):</t>
  </si>
  <si>
    <t>Stt (14)</t>
  </si>
  <si>
    <t>Thiết bị con (15)</t>
  </si>
  <si>
    <t>Nhóm thiết bị (16)</t>
  </si>
  <si>
    <t>Nhà sản xuất (17)</t>
  </si>
  <si>
    <t>Số Model (18)</t>
  </si>
  <si>
    <t>Stt (19)</t>
  </si>
  <si>
    <t>(31)   </t>
  </si>
  <si>
    <t>(27)   </t>
  </si>
  <si>
    <t>(20)   </t>
  </si>
  <si>
    <t>(17)   </t>
  </si>
  <si>
    <t xml:space="preserve">Căn chỉnh lại khe hở </t>
  </si>
  <si>
    <t>Thay vòng bi chuyển động</t>
  </si>
  <si>
    <t xml:space="preserve">Thời gian </t>
  </si>
  <si>
    <t xml:space="preserve">Hiệu quả hoạt động </t>
  </si>
  <si>
    <t xml:space="preserve">Chất lượng </t>
  </si>
  <si>
    <t>Dừng do sự cố thiết bị đột xuất (giờ)</t>
  </si>
  <si>
    <t>Tốc độ chạy máy QTCN (mét/phút)</t>
  </si>
  <si>
    <t>Tốc độ chạy máy thực tế (mét/phút)</t>
  </si>
  <si>
    <t>Tổng Sản lượng sản xuất (m or kg)</t>
  </si>
  <si>
    <t>Sản lượng đạt chất lượng (m or kg)</t>
  </si>
  <si>
    <t>Trung bình ngày</t>
  </si>
  <si>
    <t>A</t>
  </si>
  <si>
    <t>P</t>
  </si>
  <si>
    <t>Q</t>
  </si>
  <si>
    <t>OEE</t>
  </si>
  <si>
    <t>Báo cáo đánh giá thiết bị tổng thể  - OEE</t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</si>
  <si>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Thiết bị đầu vào (Equipment Number &amp; Object type &amp; Category)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</si>
  <si>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Ngày bắt đầu thỏa tham số đầu vào.</t>
    </r>
  </si>
  <si>
    <r>
      <t>(1)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</si>
  <si>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(2)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</si>
  <si>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(3)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</si>
  <si>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(4)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</si>
  <si>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(5)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</si>
  <si>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(6)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</si>
  <si>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(7)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</si>
  <si>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(8)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</si>
  <si>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(9)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 </t>
    </r>
  </si>
  <si>
    <r>
      <t>(10)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</si>
  <si>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t xml:space="preserve">Lấy trường diễn giải của Cause Code  à Cause text </t>
  </si>
  <si>
    <r>
      <t>(11)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</si>
  <si>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(12)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</si>
  <si>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(13)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</si>
  <si>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Ngày bắt đầu Basic Start Date thỏa tham số đầu vào: [TCode] IW33/ [Tab] Header Data/ Basic Start Date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</si>
  <si>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Không bị đánh dấu xóa: Không lấy Order có Syst.status là “DLFL”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</si>
  <si>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Drill down đến Tcode IW33 ứng với chỉ tiêu này.</t>
    </r>
  </si>
  <si>
    <r>
      <t>(14)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</si>
  <si>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(15)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</si>
  <si>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Thực xuất từ kho cho lệnh bảo trì</t>
    </r>
  </si>
  <si>
    <r>
      <t>(16)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</si>
  <si>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(17)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</si>
  <si>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Nếu có giá trị: double click vào trường Purchase Order, lấy trường PO Quantitycủa dòng item tương ứng</t>
    </r>
  </si>
  <si>
    <r>
      <t>(18)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</si>
  <si>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Nếu có giá trị: double click vào trường Purchase Order, lấy trường Unit (EKPO-MEINS) của dòng item tương ứng</t>
    </r>
  </si>
  <si>
    <r>
      <t>(19)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</si>
  <si>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Nếu có giá trị: double click vào trường Purchase Order, lấy trường Unit * PO Quantity của dòng item tương ứng</t>
    </r>
  </si>
  <si>
    <r>
      <rPr>
        <b/>
        <sz val="11"/>
        <color theme="1"/>
        <rFont val="Calibri"/>
        <family val="2"/>
        <scheme val="minor"/>
      </rPr>
      <t>“1”</t>
    </r>
    <r>
      <rPr>
        <sz val="11"/>
        <color theme="1"/>
        <rFont val="Calibri"/>
        <family val="2"/>
        <scheme val="minor"/>
      </rPr>
      <t>: Chứng từ in ấn cần ưu tiên làm</t>
    </r>
  </si>
  <si>
    <r>
      <rPr>
        <b/>
        <sz val="11"/>
        <color theme="1"/>
        <rFont val="Calibri"/>
        <family val="2"/>
        <scheme val="minor"/>
      </rPr>
      <t>“2”</t>
    </r>
    <r>
      <rPr>
        <sz val="11"/>
        <color theme="1"/>
        <rFont val="Calibri"/>
        <family val="2"/>
        <scheme val="minor"/>
      </rPr>
      <t xml:space="preserve">: Báo cáo cần cho kiểm soát dữ liệu hàng ngày </t>
    </r>
  </si>
  <si>
    <r>
      <rPr>
        <b/>
        <sz val="11"/>
        <color theme="1"/>
        <rFont val="Calibri"/>
        <family val="2"/>
        <scheme val="minor"/>
      </rPr>
      <t>“3”</t>
    </r>
    <r>
      <rPr>
        <sz val="11"/>
        <color theme="1"/>
        <rFont val="Calibri"/>
        <family val="2"/>
        <scheme val="minor"/>
      </rPr>
      <t>: Báo cáo thống kê cần đối chiếu và kiểm soát cuối kỳ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</si>
  <si>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TECO (Technical Complete)</t>
    </r>
  </si>
  <si>
    <r>
      <t xml:space="preserve">Thiết bị (3): </t>
    </r>
    <r>
      <rPr>
        <sz val="11"/>
        <color theme="1"/>
        <rFont val="Calibri"/>
        <family val="2"/>
        <scheme val="minor"/>
      </rPr>
      <t>01-T01-KTX-008-4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Hệ thông quạt gió</t>
    </r>
  </si>
  <si>
    <r>
      <rPr>
        <b/>
        <sz val="11"/>
        <color theme="1"/>
        <rFont val="Calibri"/>
        <family val="2"/>
        <scheme val="minor"/>
      </rPr>
      <t>Số lệnh (8)</t>
    </r>
    <r>
      <rPr>
        <sz val="11"/>
        <color theme="1"/>
        <rFont val="Calibri"/>
        <family val="2"/>
        <scheme val="minor"/>
      </rPr>
      <t xml:space="preserve"> : 10000001</t>
    </r>
  </si>
  <si>
    <r>
      <rPr>
        <b/>
        <sz val="11"/>
        <color theme="1"/>
        <rFont val="Calibri"/>
        <family val="2"/>
        <scheme val="minor"/>
      </rPr>
      <t>Tổ thực hiện (14)</t>
    </r>
    <r>
      <rPr>
        <sz val="11"/>
        <color theme="1"/>
        <rFont val="Calibri"/>
        <family val="2"/>
        <scheme val="minor"/>
      </rPr>
      <t xml:space="preserve"> : Tổ bảo trì cơ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</si>
  <si>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CLSD (Closed)</t>
    </r>
  </si>
  <si>
    <r>
      <rPr>
        <b/>
        <sz val="11"/>
        <color theme="1"/>
        <rFont val="Calibri"/>
        <family val="2"/>
        <scheme val="minor"/>
      </rPr>
      <t>Nhóm thiết bị (4)</t>
    </r>
    <r>
      <rPr>
        <sz val="11"/>
        <color theme="1"/>
        <rFont val="Calibri"/>
        <family val="2"/>
        <scheme val="minor"/>
      </rPr>
      <t xml:space="preserve"> : 101 - Cơ khí</t>
    </r>
  </si>
  <si>
    <r>
      <rPr>
        <b/>
        <sz val="11"/>
        <color theme="1"/>
        <rFont val="Calibri"/>
        <family val="2"/>
        <scheme val="minor"/>
      </rPr>
      <t>Số thông báo (7)</t>
    </r>
    <r>
      <rPr>
        <sz val="11"/>
        <color theme="1"/>
        <rFont val="Calibri"/>
        <family val="2"/>
        <scheme val="minor"/>
      </rPr>
      <t xml:space="preserve"> : 10000001</t>
    </r>
  </si>
  <si>
    <r>
      <rPr>
        <b/>
        <sz val="11"/>
        <color theme="1"/>
        <rFont val="Calibri"/>
        <family val="2"/>
        <scheme val="minor"/>
      </rPr>
      <t>Ngày bắt đầu dự kiến (15)</t>
    </r>
    <r>
      <rPr>
        <sz val="11"/>
        <color theme="1"/>
        <rFont val="Calibri"/>
        <family val="2"/>
        <scheme val="minor"/>
      </rPr>
      <t xml:space="preserve"> : 20/09/2019</t>
    </r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</si>
  <si>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DLFL (Deletion Flag)</t>
    </r>
  </si>
  <si>
    <r>
      <rPr>
        <b/>
        <sz val="11"/>
        <color theme="1"/>
        <rFont val="Calibri"/>
        <family val="2"/>
        <scheme val="minor"/>
      </rPr>
      <t>Nhóm lập kế hoạch (5)</t>
    </r>
    <r>
      <rPr>
        <sz val="11"/>
        <color theme="1"/>
        <rFont val="Calibri"/>
        <family val="2"/>
        <scheme val="minor"/>
      </rPr>
      <t xml:space="preserve"> : P02 - Phòng kỹ thuật cơ điện</t>
    </r>
  </si>
  <si>
    <r>
      <rPr>
        <b/>
        <sz val="11"/>
        <color theme="1"/>
        <rFont val="Calibri"/>
        <family val="2"/>
        <scheme val="minor"/>
      </rPr>
      <t>Loại lệnh bảo trì (9)</t>
    </r>
    <r>
      <rPr>
        <sz val="11"/>
        <color theme="1"/>
        <rFont val="Calibri"/>
        <family val="2"/>
        <scheme val="minor"/>
      </rPr>
      <t xml:space="preserve"> : PM03 - Preventive Maintenance</t>
    </r>
  </si>
  <si>
    <r>
      <rPr>
        <b/>
        <sz val="11"/>
        <color theme="1"/>
        <rFont val="Calibri"/>
        <family val="2"/>
        <scheme val="minor"/>
      </rPr>
      <t>Ngày kết thúc dự kiến (16)</t>
    </r>
    <r>
      <rPr>
        <sz val="11"/>
        <color theme="1"/>
        <rFont val="Calibri"/>
        <family val="2"/>
        <scheme val="minor"/>
      </rPr>
      <t xml:space="preserve"> : 20/09/2019</t>
    </r>
  </si>
  <si>
    <r>
      <rPr>
        <b/>
        <sz val="11"/>
        <color theme="1"/>
        <rFont val="Calibri"/>
        <family val="2"/>
        <scheme val="minor"/>
      </rPr>
      <t>Kế hoạch số (6)</t>
    </r>
    <r>
      <rPr>
        <sz val="11"/>
        <color theme="1"/>
        <rFont val="Calibri"/>
        <family val="2"/>
        <scheme val="minor"/>
      </rPr>
      <t xml:space="preserve"> : 100001 - Hệ thông quạt gió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</si>
  <si>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của Planner Group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</si>
  <si>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của Maintenance Order Type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</si>
  <si>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của Maintenance Work Center</t>
    </r>
  </si>
  <si>
    <r>
      <t>(20)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</si>
  <si>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 xml:space="preserve">Thiết bị (3): </t>
    </r>
    <r>
      <rPr>
        <sz val="11"/>
        <color theme="1"/>
        <rFont val="Calibri"/>
        <family val="2"/>
        <scheme val="minor"/>
      </rPr>
      <t>01-T01-KTX-008-4 Hệ thông quạt gió</t>
    </r>
  </si>
  <si>
    <r>
      <rPr>
        <b/>
        <sz val="11"/>
        <color theme="1"/>
        <rFont val="Calibri"/>
        <family val="2"/>
        <scheme val="minor"/>
      </rPr>
      <t>Kế hoạch số (6)</t>
    </r>
    <r>
      <rPr>
        <sz val="11"/>
        <color theme="1"/>
        <rFont val="Calibri"/>
        <family val="2"/>
        <scheme val="minor"/>
      </rPr>
      <t xml:space="preserve"> : 100001 - Hệ thống quạt gió</t>
    </r>
  </si>
  <si>
    <r>
      <t>è</t>
    </r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Lấy description của Filed cycle unit</t>
    </r>
  </si>
  <si>
    <r>
      <t>è</t>
    </r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Lấy plan date từ hiện tại tới tương lai.</t>
    </r>
  </si>
  <si>
    <r>
      <t>è</t>
    </r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Sort và lấy ngày gần nhất.</t>
    </r>
  </si>
  <si>
    <r>
      <rPr>
        <b/>
        <sz val="11"/>
        <color theme="1"/>
        <rFont val="Calibri"/>
        <family val="2"/>
        <scheme val="minor"/>
      </rPr>
      <t>Nhóm lập kế hoạch (3)</t>
    </r>
    <r>
      <rPr>
        <sz val="11"/>
        <color theme="1"/>
        <rFont val="Calibri"/>
        <family val="2"/>
        <scheme val="minor"/>
      </rPr>
      <t xml:space="preserve"> : P01  Phòng thiết bị cơ</t>
    </r>
  </si>
  <si>
    <t>à [Menu] Extras/ Measurement Document History/ Last Measurement Document/ TotalCtrReading</t>
  </si>
  <si>
    <r>
      <t>(21)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</si>
  <si>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(22)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</si>
  <si>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(23)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</si>
  <si>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(24)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</si>
  <si>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(25)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</si>
  <si>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(26)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</si>
  <si>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Chú ý: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Không lấy Order có Syst.status là “DLFL”</t>
    </r>
  </si>
  <si>
    <r>
      <t>(28)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</si>
  <si>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(29)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</si>
  <si>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(30)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</si>
  <si>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của Object Part</t>
    </r>
  </si>
  <si>
    <r>
      <t>(32)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</si>
  <si>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của Damage</t>
    </r>
  </si>
  <si>
    <r>
      <t>(33)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</si>
  <si>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t>Lấy trường diễn giải của Cause Code à Cause text</t>
  </si>
  <si>
    <r>
      <t>(34)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</si>
  <si>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ð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Lấy trường diễn giải dòng đầu tiên của Activity Code</t>
    </r>
  </si>
  <si>
    <r>
      <t>(35)</t>
    </r>
    <r>
      <rPr>
        <sz val="7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 </t>
    </r>
  </si>
  <si>
    <r>
      <t>1.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Chỉ tiêu 7 bằng 0.</t>
    </r>
  </si>
  <si>
    <r>
      <t>2.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Lệnh bảo trì có trạng thái TECO</t>
    </r>
  </si>
  <si>
    <r>
      <t>3.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Lệnh bảo trì có trạng thái DLFL.</t>
    </r>
  </si>
  <si>
    <r>
      <t>4.</t>
    </r>
    <r>
      <rPr>
        <sz val="7"/>
        <color theme="1"/>
        <rFont val="Calibri"/>
        <family val="2"/>
        <scheme val="minor"/>
      </rPr>
      <t xml:space="preserve">    </t>
    </r>
    <r>
      <rPr>
        <sz val="11"/>
        <color theme="1"/>
        <rFont val="Calibri"/>
        <family val="2"/>
        <scheme val="minor"/>
      </rPr>
      <t>Lệnh bảo trì có trạng thái LKD.</t>
    </r>
  </si>
  <si>
    <t>Note : Form Excel</t>
  </si>
  <si>
    <t>1000000- Kế hoạch bảo trì Lồng xoắn 6B-630</t>
  </si>
  <si>
    <t>Máy xoắn  61 sợi</t>
  </si>
  <si>
    <t>1000001 - Lồng xoắn 6B-630</t>
  </si>
  <si>
    <t>1000000- Kế hoạch bảo trì Dàn xả tu rê 2600</t>
  </si>
  <si>
    <t>1000002 - Dàn xả tu rê 2600</t>
  </si>
  <si>
    <t>3150-14M-115</t>
  </si>
  <si>
    <t>22218 SKF</t>
  </si>
  <si>
    <t>22220 SKF</t>
  </si>
  <si>
    <t xml:space="preserve">22222 SKF </t>
  </si>
  <si>
    <t>23124 SKF</t>
  </si>
  <si>
    <t>24034 SKF</t>
  </si>
  <si>
    <t>24032 SKF</t>
  </si>
  <si>
    <t>6204 ZZ SKF</t>
  </si>
  <si>
    <t>Cái</t>
  </si>
  <si>
    <t>CR05</t>
  </si>
  <si>
    <t>CR06</t>
  </si>
  <si>
    <t>CR07</t>
  </si>
  <si>
    <t>CR08</t>
  </si>
  <si>
    <t>IE07</t>
  </si>
  <si>
    <t>IH01</t>
  </si>
  <si>
    <t>IH04</t>
  </si>
  <si>
    <t>IH06</t>
  </si>
  <si>
    <t>IH08</t>
  </si>
  <si>
    <t>IL07</t>
  </si>
  <si>
    <t>IW29</t>
  </si>
  <si>
    <t>IW30</t>
  </si>
  <si>
    <t>Ý nghĩa báo cáo</t>
  </si>
  <si>
    <t>Tcode</t>
  </si>
  <si>
    <t xml:space="preserve">IH08 - Display Equipment </t>
  </si>
  <si>
    <t>Thông tin chi tiết thiết bị</t>
  </si>
  <si>
    <t>SAP Chuẩn</t>
  </si>
  <si>
    <t xml:space="preserve">IE07 - Equipment List (Multilevel) </t>
  </si>
  <si>
    <t>Danh sách thiết bị (đa cấp)</t>
  </si>
  <si>
    <t xml:space="preserve">IH04 - Equipment Structural Display </t>
  </si>
  <si>
    <t>Danh sách thiết bị (cấu trúc)</t>
  </si>
  <si>
    <t xml:space="preserve">IN19 - Display Equipment Object Network </t>
  </si>
  <si>
    <t>Mạng lưới thiết bị</t>
  </si>
  <si>
    <t>IN19</t>
  </si>
  <si>
    <t xml:space="preserve">IH06 - Display Functional Location </t>
  </si>
  <si>
    <t>Thông tin chi tiết khu vực chức năng</t>
  </si>
  <si>
    <t xml:space="preserve">IL07 - Functional Location List (Multilevel) </t>
  </si>
  <si>
    <t>Danh sách khu vực chức năng (đa cấp)</t>
  </si>
  <si>
    <t xml:space="preserve">IH01 - Functional Location Structural Display </t>
  </si>
  <si>
    <t>Danh sách khu vực chức năng (cấu trúc)</t>
  </si>
  <si>
    <t xml:space="preserve">IK07 - Display Measuring Points </t>
  </si>
  <si>
    <t>Thông tin bộ đếm</t>
  </si>
  <si>
    <t>IK07</t>
  </si>
  <si>
    <t xml:space="preserve">IK17 - Display Measurement Documents </t>
  </si>
  <si>
    <t>Dữ liệu chứng từ bộ đếm</t>
  </si>
  <si>
    <t>IK17</t>
  </si>
  <si>
    <t xml:space="preserve">CR05 - Work Center List </t>
  </si>
  <si>
    <t>Danh mục tổ bảo trì</t>
  </si>
  <si>
    <t xml:space="preserve">CR06 - Work Center Assignment to Cost Center </t>
  </si>
  <si>
    <t>Danh mục tổ bảo trì tương ứng cost center</t>
  </si>
  <si>
    <t xml:space="preserve">CR08 - Work Center Hierarchy </t>
  </si>
  <si>
    <t>Cấu trúc tổ bảo trì</t>
  </si>
  <si>
    <t xml:space="preserve">CR10 - Work Center Change Documents </t>
  </si>
  <si>
    <t>Lịch sử thay đổi thông tin tổ bảo trì</t>
  </si>
  <si>
    <t>CR10</t>
  </si>
  <si>
    <t xml:space="preserve">CR07 - Work Center Capacities </t>
  </si>
  <si>
    <t>Năng lực tổ bảo trì</t>
  </si>
  <si>
    <t xml:space="preserve">CR15 - Capacity: Where-Used </t>
  </si>
  <si>
    <t>Truy xuất nơi sử dụng đối với tổ bảo trì</t>
  </si>
  <si>
    <t>CR15</t>
  </si>
  <si>
    <t xml:space="preserve">IW29 - Display Notifications </t>
  </si>
  <si>
    <t>Thông tin thông báo bảo trì</t>
  </si>
  <si>
    <t xml:space="preserve">IW30 - Notification List (Multilevel) </t>
  </si>
  <si>
    <t>Danh mục thông báo bảo trì (đa cấp)</t>
  </si>
  <si>
    <t xml:space="preserve">IW67 - Display Tasks </t>
  </si>
  <si>
    <t>Thông tin nhiệm vụ (task)</t>
  </si>
  <si>
    <t>IW67</t>
  </si>
  <si>
    <t>Báo cáo chuẩn SAP</t>
  </si>
  <si>
    <t>Ghi chú : Lấy từ hệ thống, phần thông tin diển giải của Thông báo bảo trì. Nếu thì ghi tay thêm --&gt; cập nhật vào SAP</t>
  </si>
  <si>
    <t>Kỹ thuật cơ điện</t>
  </si>
  <si>
    <t>Đơn vị sử dụng</t>
  </si>
  <si>
    <t>Người thực hiện</t>
  </si>
  <si>
    <t>Phòng kỹ thuật cơ điện</t>
  </si>
  <si>
    <t>Sửa chữa hư hỏng</t>
  </si>
  <si>
    <t>Thành phần hư hỏng (10)</t>
  </si>
  <si>
    <t>Phân loại hư hỏng (11)</t>
  </si>
  <si>
    <t>Nguyên nhân hư hỏng (12)</t>
  </si>
  <si>
    <t>Hành động sửa chưa</t>
  </si>
  <si>
    <t>Hành động phòng ngừa</t>
  </si>
  <si>
    <t>Ghi chú (ghi tay nếu cần, cập nhật vào SAP)</t>
  </si>
  <si>
    <t>0070</t>
  </si>
  <si>
    <t>0080</t>
  </si>
  <si>
    <t>0090</t>
  </si>
  <si>
    <t>Danh sách công việc cần làm</t>
  </si>
  <si>
    <t>Máy kéo trung WG17-1</t>
  </si>
  <si>
    <t>Bộ xả dây</t>
  </si>
  <si>
    <t xml:space="preserve">Phần Capstan </t>
  </si>
  <si>
    <t>Phần ủ đây</t>
  </si>
  <si>
    <t>Phần tích lũy</t>
  </si>
  <si>
    <t>Bộ thu dây</t>
  </si>
  <si>
    <t>Tủ điều khiển chính</t>
  </si>
  <si>
    <t>Tổ bảo trì Thành Mỹ</t>
  </si>
  <si>
    <t>Bôi mỡ</t>
  </si>
  <si>
    <t>Kiểm tra microcontac</t>
  </si>
  <si>
    <t xml:space="preserve">Bơm mỡ </t>
  </si>
  <si>
    <t>Kiểm tra đai, căng đai</t>
  </si>
  <si>
    <t>Thay đai</t>
  </si>
  <si>
    <t>Thay vòng bi</t>
  </si>
  <si>
    <t xml:space="preserve">Thay nhớt bôi trơn </t>
  </si>
  <si>
    <t>Thay xích</t>
  </si>
  <si>
    <t>Bơm mỡ</t>
  </si>
  <si>
    <t>Kiểm tra quạt Buồng ủ</t>
  </si>
  <si>
    <t xml:space="preserve">Kiêm tra khí nén </t>
  </si>
  <si>
    <t xml:space="preserve">Thay than </t>
  </si>
  <si>
    <t>Kiểm tra sensor</t>
  </si>
  <si>
    <t>Thay Puly</t>
  </si>
  <si>
    <t>Thay VR</t>
  </si>
  <si>
    <t>Kiểm tra thắng</t>
  </si>
  <si>
    <t xml:space="preserve">Kiểm tra, vệ sinh Biến tần </t>
  </si>
  <si>
    <t>Tháo kiểm tra contactor</t>
  </si>
  <si>
    <t>Kiểm tra vệ sinh tủ điện</t>
  </si>
  <si>
    <t>Kiểm tra MCCB</t>
  </si>
  <si>
    <t>Kiểm tra điều khiển PLC</t>
  </si>
  <si>
    <t>Kiểm tra MBA ủ AC 90kW</t>
  </si>
  <si>
    <t xml:space="preserve">Thay SCR </t>
  </si>
  <si>
    <t>Lắp đặt ngày</t>
  </si>
  <si>
    <t>Tháo ra ngày</t>
  </si>
  <si>
    <t>Lệnh sản xuất</t>
  </si>
  <si>
    <t>Thống kê ngừng máy</t>
  </si>
  <si>
    <t>Công nhân vận hành</t>
  </si>
  <si>
    <t>Hiệu chuẩn</t>
  </si>
  <si>
    <t>Lê Văn Lâm</t>
  </si>
  <si>
    <t>Ngừng máy đổi quy cách</t>
  </si>
  <si>
    <t>Hiệu chuẩn nội bộ</t>
  </si>
  <si>
    <t>Thuê ngoài</t>
  </si>
  <si>
    <r>
      <rPr>
        <b/>
        <sz val="11"/>
        <color theme="1"/>
        <rFont val="Calibri"/>
        <family val="2"/>
        <scheme val="minor"/>
      </rPr>
      <t>Nhóm thiết bị (2)</t>
    </r>
    <r>
      <rPr>
        <sz val="11"/>
        <color theme="1"/>
        <rFont val="Calibri"/>
        <family val="2"/>
        <scheme val="minor"/>
      </rPr>
      <t xml:space="preserve"> : 101 - Máy bọc</t>
    </r>
  </si>
  <si>
    <r>
      <rPr>
        <b/>
        <sz val="11"/>
        <color theme="1"/>
        <rFont val="Calibri"/>
        <family val="2"/>
        <scheme val="minor"/>
      </rPr>
      <t xml:space="preserve">Thiết bị (1) </t>
    </r>
    <r>
      <rPr>
        <sz val="11"/>
        <color theme="1"/>
        <rFont val="Calibri"/>
        <family val="2"/>
        <scheme val="minor"/>
      </rPr>
      <t>: 10000001 - Máy bọc lớn</t>
    </r>
  </si>
  <si>
    <r>
      <t xml:space="preserve">Thiết bị cấp cha (12): </t>
    </r>
    <r>
      <rPr>
        <sz val="11"/>
        <color theme="1"/>
        <rFont val="Calibri"/>
        <family val="2"/>
        <scheme val="minor"/>
      </rPr>
      <t>Máy bọc lớn</t>
    </r>
  </si>
  <si>
    <t>101 - Máy bọc</t>
  </si>
  <si>
    <t>Nhiệt độ 50 oC</t>
  </si>
  <si>
    <t>Đạt</t>
  </si>
  <si>
    <t>Tại nhiệt độ 100 oC</t>
  </si>
  <si>
    <t xml:space="preserve"> BẢNG THEO DÕI HIỆU SUẤT THIẾT BỊ</t>
  </si>
  <si>
    <t>Ngày/tháng/năm sản xuất</t>
  </si>
  <si>
    <t>Ca</t>
  </si>
  <si>
    <t>Loại Sản phẩm</t>
  </si>
  <si>
    <t xml:space="preserve">PHẦN TÍNH TOÁN </t>
  </si>
  <si>
    <r>
      <t xml:space="preserve">Vận hành thiết bị </t>
    </r>
    <r>
      <rPr>
        <sz val="11"/>
        <color rgb="FFFF0000"/>
        <rFont val="Times New Roman"/>
        <family val="1"/>
      </rPr>
      <t>lớn nhất trong ca</t>
    </r>
    <r>
      <rPr>
        <sz val="11"/>
        <rFont val="Times New Roman"/>
        <family val="1"/>
      </rPr>
      <t xml:space="preserve"> (giờ)</t>
    </r>
  </si>
  <si>
    <t>Dừng Bảo trì bảo dưỡng định kỳ (giờ)</t>
  </si>
  <si>
    <r>
      <t xml:space="preserve">Dừng Thay đổi quy cách SP, dụng cụ, nguyên liệu </t>
    </r>
    <r>
      <rPr>
        <sz val="11"/>
        <color rgb="FFFF0000"/>
        <rFont val="Times New Roman"/>
        <family val="1"/>
      </rPr>
      <t>(giờ)</t>
    </r>
  </si>
  <si>
    <r>
      <t xml:space="preserve">Dừng vệ sinh, chờ vật tư, thiếu Công nhân vận hành, </t>
    </r>
    <r>
      <rPr>
        <sz val="10.5"/>
        <color rgb="FFFF0000"/>
        <rFont val="Times New Roman"/>
        <family val="1"/>
      </rPr>
      <t>hết kế hoạch sx, bố trí phụ máy khác...</t>
    </r>
    <r>
      <rPr>
        <sz val="10.5"/>
        <rFont val="Times New Roman"/>
        <family val="1"/>
      </rPr>
      <t xml:space="preserve"> (giờ)</t>
    </r>
  </si>
  <si>
    <t>Tổng thời gian hoạt động
(giờ)</t>
  </si>
  <si>
    <t>Hiệu suất sẵn sàng
(%)</t>
  </si>
  <si>
    <t>Hiệu suất thiết bị
(%)</t>
  </si>
  <si>
    <t>Mức chất lượng sản phẩm
(%)</t>
  </si>
  <si>
    <t>Hiệu suất thiết bị toàn bộ
(%)</t>
  </si>
  <si>
    <r>
      <t>T</t>
    </r>
    <r>
      <rPr>
        <b/>
        <i/>
        <vertAlign val="subscript"/>
        <sz val="13"/>
        <rFont val="Times New Roman"/>
        <family val="1"/>
      </rPr>
      <t>1</t>
    </r>
  </si>
  <si>
    <r>
      <t>T</t>
    </r>
    <r>
      <rPr>
        <b/>
        <i/>
        <vertAlign val="subscript"/>
        <sz val="13"/>
        <rFont val="Times New Roman"/>
        <family val="1"/>
      </rPr>
      <t>2</t>
    </r>
  </si>
  <si>
    <r>
      <t>T</t>
    </r>
    <r>
      <rPr>
        <b/>
        <i/>
        <vertAlign val="subscript"/>
        <sz val="13"/>
        <rFont val="Times New Roman"/>
        <family val="1"/>
      </rPr>
      <t>3</t>
    </r>
  </si>
  <si>
    <r>
      <t>T</t>
    </r>
    <r>
      <rPr>
        <b/>
        <i/>
        <vertAlign val="subscript"/>
        <sz val="13"/>
        <rFont val="Times New Roman"/>
        <family val="1"/>
      </rPr>
      <t>4</t>
    </r>
  </si>
  <si>
    <r>
      <t>T</t>
    </r>
    <r>
      <rPr>
        <b/>
        <i/>
        <vertAlign val="subscript"/>
        <sz val="13"/>
        <rFont val="Times New Roman"/>
        <family val="1"/>
      </rPr>
      <t>5</t>
    </r>
  </si>
  <si>
    <r>
      <t>P</t>
    </r>
    <r>
      <rPr>
        <b/>
        <i/>
        <vertAlign val="subscript"/>
        <sz val="13"/>
        <rFont val="Times New Roman"/>
        <family val="1"/>
      </rPr>
      <t>2</t>
    </r>
  </si>
  <si>
    <r>
      <t>P</t>
    </r>
    <r>
      <rPr>
        <b/>
        <i/>
        <vertAlign val="subscript"/>
        <sz val="13"/>
        <rFont val="Times New Roman"/>
        <family val="1"/>
      </rPr>
      <t>1</t>
    </r>
  </si>
  <si>
    <r>
      <t>Q</t>
    </r>
    <r>
      <rPr>
        <b/>
        <i/>
        <vertAlign val="subscript"/>
        <sz val="13"/>
        <rFont val="Times New Roman"/>
        <family val="1"/>
      </rPr>
      <t>2</t>
    </r>
  </si>
  <si>
    <r>
      <t>Q</t>
    </r>
    <r>
      <rPr>
        <b/>
        <i/>
        <vertAlign val="subscript"/>
        <sz val="13"/>
        <rFont val="Times New Roman"/>
        <family val="1"/>
      </rPr>
      <t>1</t>
    </r>
  </si>
  <si>
    <r>
      <t>T</t>
    </r>
    <r>
      <rPr>
        <b/>
        <i/>
        <vertAlign val="subscript"/>
        <sz val="13"/>
        <rFont val="Times New Roman"/>
        <family val="1"/>
      </rPr>
      <t>hđ</t>
    </r>
  </si>
  <si>
    <t>Tâm; Dũng</t>
  </si>
  <si>
    <t>AsX1/WBC 95/16-24kV</t>
  </si>
  <si>
    <t>Hải; Oanh</t>
  </si>
  <si>
    <t>Bốn; An; Huy</t>
  </si>
  <si>
    <t>AccX 185</t>
  </si>
  <si>
    <t>Trạng</t>
  </si>
  <si>
    <t>LV-ABC 4x95</t>
  </si>
  <si>
    <t>CccX 240</t>
  </si>
  <si>
    <t>CccX 185</t>
  </si>
  <si>
    <t>CccX 150</t>
  </si>
  <si>
    <t>AccX 240</t>
  </si>
  <si>
    <t>CX 500</t>
  </si>
  <si>
    <r>
      <t>Từ ngày ……đến ngày…….</t>
    </r>
    <r>
      <rPr>
        <b/>
        <sz val="14"/>
        <color rgb="FFFF0000"/>
        <rFont val="Arial"/>
        <family val="2"/>
      </rPr>
      <t>(1)</t>
    </r>
  </si>
  <si>
    <r>
      <t xml:space="preserve">Mã thiết bị (Equiment) </t>
    </r>
    <r>
      <rPr>
        <b/>
        <sz val="14"/>
        <color rgb="FFFF0000"/>
        <rFont val="Arial"/>
        <family val="2"/>
      </rPr>
      <t>(2)</t>
    </r>
  </si>
  <si>
    <r>
      <t xml:space="preserve">Máy bọc 60-75 </t>
    </r>
    <r>
      <rPr>
        <b/>
        <sz val="14"/>
        <color rgb="FFFF0000"/>
        <rFont val="Arial"/>
        <family val="2"/>
      </rPr>
      <t>(3)</t>
    </r>
  </si>
  <si>
    <r>
      <t xml:space="preserve">Ngành (Object Type) </t>
    </r>
    <r>
      <rPr>
        <b/>
        <sz val="14"/>
        <color rgb="FFFF0000"/>
        <rFont val="Arial"/>
        <family val="2"/>
      </rPr>
      <t>(4)</t>
    </r>
  </si>
  <si>
    <t>Từ ngày đến ngày</t>
  </si>
  <si>
    <t>Lấy theo tham số Date (from-to)</t>
  </si>
  <si>
    <t>Trái (18)</t>
  </si>
  <si>
    <t>Tổ chức bảo trì</t>
  </si>
  <si>
    <t>So sánh tham số với giá trị Maintenace Plant trong Equiment --&gt; tìm Equiment phù hợp</t>
  </si>
  <si>
    <t>Nhóm thiết bị</t>
  </si>
  <si>
    <t>Phân loại thiết bị</t>
  </si>
  <si>
    <t>Ngày muốn xem báo cáo</t>
  </si>
  <si>
    <t>Khu vực chức năng</t>
  </si>
  <si>
    <t>Tìm Equiment phù hợp tham số</t>
  </si>
  <si>
    <t>So sánh tham số với giá trị Superiod.Equip trong Equiment --&gt; tìm Equiment phù hợp</t>
  </si>
  <si>
    <t>So sánh tham số với giá trị Object Type trong Equiment --&gt; tìm Equiment phù hợp</t>
  </si>
  <si>
    <t>So sánh tham số với giá trị Equiment Category trong Equiment --&gt; tìm Equiment phù hợp</t>
  </si>
  <si>
    <t>So sánh tham số với giá trị Functional loc. trong Equiment --&gt; tìm Equiment phù hợp</t>
  </si>
  <si>
    <t>Vận hành thiết bị lớn nhất trong ca (giờ)</t>
  </si>
  <si>
    <t>Dừng Thay đổi quy cách SP, dụng cụ, nguyên liệu (giờ)</t>
  </si>
  <si>
    <t>Dừng vệ sinh, chờ vật tư, thiếu Công nhân vận hành, hết kế hoạch sx, bố trí phụ máy khác... (giờ)</t>
  </si>
  <si>
    <t>Giữa</t>
  </si>
  <si>
    <t>Phải(10)</t>
  </si>
  <si>
    <t>Tên thiết bị</t>
  </si>
  <si>
    <t>Lấy tên thiết bị theo mã thiết bị (chỉ tiêu 2)</t>
  </si>
  <si>
    <t>Lấy giá trị Object Type theo thiết bị (chỉ tiêu 2)</t>
  </si>
  <si>
    <t>Tăng tự động từ 1</t>
  </si>
  <si>
    <t>Tìm các chứng từ bộ đếm và lệnh bảo trì theo Equiment và có ngày trong khoảng From-To</t>
  </si>
  <si>
    <r>
      <t xml:space="preserve">Mô tả tham số </t>
    </r>
    <r>
      <rPr>
        <b/>
        <sz val="11"/>
        <color rgb="FF00B0F0"/>
        <rFont val="Calibri"/>
        <family val="2"/>
        <scheme val="minor"/>
      </rPr>
      <t>(lấy dữ liệu theo T-code IH08)</t>
    </r>
  </si>
  <si>
    <t>T-code IH08, Lấy mã thiết bị theo tham số</t>
  </si>
  <si>
    <r>
      <t xml:space="preserve">Lấy giá trị  </t>
    </r>
    <r>
      <rPr>
        <b/>
        <u/>
        <sz val="11"/>
        <color theme="1"/>
        <rFont val="Calibri"/>
        <family val="2"/>
        <scheme val="minor"/>
      </rPr>
      <t>Ca sản xuất</t>
    </r>
    <r>
      <rPr>
        <sz val="11"/>
        <color theme="1"/>
        <rFont val="Calibri"/>
        <family val="2"/>
        <scheme val="minor"/>
      </rPr>
      <t xml:space="preserve"> theo chứng từ bộ đếm</t>
    </r>
  </si>
  <si>
    <r>
      <t xml:space="preserve">Lấy giá trị  </t>
    </r>
    <r>
      <rPr>
        <b/>
        <u/>
        <sz val="11"/>
        <color theme="1"/>
        <rFont val="Calibri"/>
        <family val="2"/>
        <scheme val="minor"/>
      </rPr>
      <t>Lệnh sản xuất</t>
    </r>
    <r>
      <rPr>
        <sz val="11"/>
        <color theme="1"/>
        <rFont val="Calibri"/>
        <family val="2"/>
        <scheme val="minor"/>
      </rPr>
      <t xml:space="preserve"> theo chứng từ bộ đếm</t>
    </r>
  </si>
  <si>
    <t>T-code CO03, điền Lệnh sản xuất, lấy giá trị Material Description</t>
  </si>
  <si>
    <t>Phải (18)</t>
  </si>
  <si>
    <t>T-code IK17, Tham số Equiment và Date,Characteristic = Z_T1,  Lấy MeasurementTime - Date. Nếu có nhiều chứng từ bộ đếm thì hiển thị nhiều dòng</t>
  </si>
  <si>
    <t>=T1-T2-T3-T4-T5</t>
  </si>
  <si>
    <t>=P1/P2</t>
  </si>
  <si>
    <t>=Q1/Q2</t>
  </si>
  <si>
    <t>=A*P*Q</t>
  </si>
  <si>
    <t>Lấy trung bình OEE theo ngày</t>
  </si>
  <si>
    <t>Bổ sung các Field sau vào T-code IK11, IK12, IK13</t>
  </si>
  <si>
    <t>Công nhân vận hành : Search help chuẩn như VA02</t>
  </si>
  <si>
    <t>Các field này được lưu vào Database khi Save/Post chứng từ bộ đếm</t>
  </si>
  <si>
    <t>Lấy từ HPDQ, ZPM06</t>
  </si>
  <si>
    <t>Lấy từ HPDQ, ZPM04</t>
  </si>
  <si>
    <t>Lấy từ HPDQ, ZPM02</t>
  </si>
  <si>
    <t>Lấy từ HPDQ, ZPM01B, có Update</t>
  </si>
  <si>
    <t>Lấy từ HPDQ, ZPM01A, Có Update</t>
  </si>
  <si>
    <t>Số lệnh (20)</t>
  </si>
  <si>
    <t>Ngày bắt đầu (21)</t>
  </si>
  <si>
    <t>Ngày kết thúc (22)</t>
  </si>
  <si>
    <t>Chi phí (23)</t>
  </si>
  <si>
    <t>Thành phần (24)</t>
  </si>
  <si>
    <t>Phân loại (25)</t>
  </si>
  <si>
    <t>Nguyên nhân (26)</t>
  </si>
  <si>
    <t>Hành động khắc phục (27)</t>
  </si>
  <si>
    <t>Stt (28)</t>
  </si>
  <si>
    <t>Số lệnh (29)</t>
  </si>
  <si>
    <t>Ngày bắt đầu (30)</t>
  </si>
  <si>
    <t>Ngày kết thúc (31)</t>
  </si>
  <si>
    <t>Chi phí (32)</t>
  </si>
  <si>
    <t>Thành phần (33)</t>
  </si>
  <si>
    <t>Phân loại (34)</t>
  </si>
  <si>
    <t>Nguyên nhân (35)</t>
  </si>
  <si>
    <t>Hành động khắc phục (36)</t>
  </si>
  <si>
    <t>Stt (37)</t>
  </si>
  <si>
    <t>Số lệnh (38)</t>
  </si>
  <si>
    <t>Ngày bắt đầu (39)</t>
  </si>
  <si>
    <t>Ngày kết thúc (40)</t>
  </si>
  <si>
    <t>Thời gian ngừng máy (41)</t>
  </si>
  <si>
    <t>Ca làm việc (42)</t>
  </si>
  <si>
    <t>Lệnh sản xuất (43)</t>
  </si>
  <si>
    <t>Công nhân vận hành (44)</t>
  </si>
  <si>
    <t>Ghi chú (45)</t>
  </si>
  <si>
    <t>Stt (46)</t>
  </si>
  <si>
    <t>Số lệnh (47)</t>
  </si>
  <si>
    <t>Ngày bắt đầu (48)</t>
  </si>
  <si>
    <t>Ngày kết thúc (49)</t>
  </si>
  <si>
    <t>Công việc (50)</t>
  </si>
  <si>
    <t>Chỉ tiêu (51)</t>
  </si>
  <si>
    <t>Kết quả (52)</t>
  </si>
  <si>
    <t>Ghi chú (53)</t>
  </si>
  <si>
    <t>Tổng (54)</t>
  </si>
  <si>
    <t>Lắp đặt ngày (55)</t>
  </si>
  <si>
    <t>Tháo ra ngày (56)</t>
  </si>
  <si>
    <t>Lấy ZPM05 của HPDQ, có update</t>
  </si>
  <si>
    <t xml:space="preserve">Loại </t>
  </si>
  <si>
    <r>
      <t>Tab</t>
    </r>
    <r>
      <rPr>
        <b/>
        <sz val="11"/>
        <color theme="1"/>
        <rFont val="Calibri"/>
        <family val="2"/>
        <scheme val="minor"/>
      </rPr>
      <t xml:space="preserve"> Additional Data</t>
    </r>
  </si>
  <si>
    <r>
      <rPr>
        <b/>
        <i/>
        <sz val="11"/>
        <color theme="1"/>
        <rFont val="Calibri"/>
        <family val="2"/>
        <scheme val="minor"/>
      </rPr>
      <t xml:space="preserve">Ca làm việc </t>
    </r>
    <r>
      <rPr>
        <sz val="11"/>
        <color theme="1"/>
        <rFont val="Calibri"/>
        <family val="2"/>
        <scheme val="minor"/>
      </rPr>
      <t>: Fix code 4 giá trị là : Ca 1, Ca 2, Ca 3, Ca HC</t>
    </r>
  </si>
  <si>
    <r>
      <rPr>
        <b/>
        <i/>
        <sz val="11"/>
        <color theme="1"/>
        <rFont val="Calibri"/>
        <family val="2"/>
        <scheme val="minor"/>
      </rPr>
      <t xml:space="preserve">Lệnh sản xuất </t>
    </r>
    <r>
      <rPr>
        <sz val="11"/>
        <color theme="1"/>
        <rFont val="Calibri"/>
        <family val="2"/>
        <scheme val="minor"/>
      </rPr>
      <t>: Search help chuẩn như T-code COOIS</t>
    </r>
  </si>
  <si>
    <r>
      <rPr>
        <b/>
        <i/>
        <sz val="11"/>
        <color theme="1"/>
        <rFont val="Calibri"/>
        <family val="2"/>
        <scheme val="minor"/>
      </rPr>
      <t>Lệnh sản xuất :</t>
    </r>
    <r>
      <rPr>
        <sz val="11"/>
        <color theme="1"/>
        <rFont val="Calibri"/>
        <family val="2"/>
        <scheme val="minor"/>
      </rPr>
      <t xml:space="preserve"> Search help chuẩn như T-code COOIS</t>
    </r>
  </si>
  <si>
    <t>DvT (6)</t>
  </si>
  <si>
    <t>Số lượng (7)</t>
  </si>
  <si>
    <t>Ngày yêu cầu dự kiến (8)</t>
  </si>
  <si>
    <t>Bổ sung các Field sau vào T-code IW31,IW32,IW33, IW34</t>
  </si>
  <si>
    <t>=Tổng hoạt động/T1</t>
  </si>
  <si>
    <t>Ký hiệu T1, T2, T3,… đại diện cho cột:</t>
  </si>
  <si>
    <r>
      <t xml:space="preserve">Lấy giá trị  </t>
    </r>
    <r>
      <rPr>
        <b/>
        <u/>
        <sz val="11"/>
        <color theme="1"/>
        <rFont val="Calibri"/>
        <family val="2"/>
        <scheme val="minor"/>
      </rPr>
      <t>Công nhân vận hành</t>
    </r>
    <r>
      <rPr>
        <sz val="11"/>
        <color theme="1"/>
        <rFont val="Calibri"/>
        <family val="2"/>
        <scheme val="minor"/>
      </rPr>
      <t xml:space="preserve"> theo chứng từ bộ đếm bất kỳ </t>
    </r>
    <r>
      <rPr>
        <b/>
        <sz val="11"/>
        <color theme="1"/>
        <rFont val="Calibri"/>
        <family val="2"/>
        <scheme val="minor"/>
      </rPr>
      <t>sau khi đã gom các chỉ tiêu T1, T2, T3, T4, T5, Q1, Q2 theo ngày, ca sản xuất, loại sản phẩm</t>
    </r>
  </si>
  <si>
    <t>*Lưu ý: Vẫn lấy giá trị nhưng ẩn cột Lệnh sản xuất trên form, chỉ dùng để lấy thông tin Loại sản phẩm, Ca sản xuất cho các chỉ tiêu sau</t>
  </si>
  <si>
    <r>
      <t xml:space="preserve">T-code IK17, Tham số Equiment và Date, Characteristic = Z_T1, Lấy giá trị Difference, gom theo </t>
    </r>
    <r>
      <rPr>
        <b/>
        <sz val="11"/>
        <color theme="1"/>
        <rFont val="Calibri"/>
        <family val="2"/>
        <scheme val="minor"/>
      </rPr>
      <t>ca sản xuất, ngày sản xuất, loại sản phẩm</t>
    </r>
  </si>
  <si>
    <t>*Lưu ý: Tham số date</t>
  </si>
  <si>
    <t>Với chỉ tiêu T1, Q2, Q1 lọc theo field Date trên chứng từ bộ đếm (T-Code IK17, trường Date)</t>
  </si>
  <si>
    <t>Với chỉ tiêu T2, T3, T4, T5 lọc theo field Malfunction start trên lệnh bảo trì (T-Code IW33)</t>
  </si>
  <si>
    <r>
      <t xml:space="preserve">T-code CO03, điền Lệnh sản xuất, vào Operation Overview, Chọn Operation 0010, Nếu UoM Operation là M thì Lấy giá trị </t>
    </r>
    <r>
      <rPr>
        <b/>
        <u/>
        <sz val="11"/>
        <color theme="1"/>
        <rFont val="Calibri"/>
        <family val="2"/>
        <scheme val="minor"/>
      </rPr>
      <t xml:space="preserve">Base Qty/ (Processing time * 60). </t>
    </r>
    <r>
      <rPr>
        <sz val="11"/>
        <color theme="1"/>
        <rFont val="Calibri"/>
        <family val="2"/>
        <scheme val="minor"/>
      </rPr>
      <t xml:space="preserve">Nếu UoM Operation là KG thì Lấy giá trị </t>
    </r>
    <r>
      <rPr>
        <b/>
        <u/>
        <sz val="11"/>
        <color theme="1"/>
        <rFont val="Calibri"/>
        <family val="2"/>
        <scheme val="minor"/>
      </rPr>
      <t xml:space="preserve">Base Qty*Hệ số quy đổi trong material của mã đó/ (Processing time * 60) </t>
    </r>
    <r>
      <rPr>
        <b/>
        <u/>
        <sz val="11"/>
        <color rgb="FFFF0000"/>
        <rFont val="Calibri"/>
        <family val="2"/>
        <scheme val="minor"/>
      </rPr>
      <t>(Quy đổi từ KG ==&gt; Met- Trường hợp nếu Material không có khai bao ==&gt; Hệ số quy đổi lúc này là 1 )</t>
    </r>
  </si>
  <si>
    <t xml:space="preserve"> Nếu đơn vị của Q1 là Met thì công thức  Q1/(Thđ * 60). Nếu đơn vị tính của Q2 là KG thì công thức Q1*HSQD trong materail/(Thđ * 60) (Quy đổi từ KG ==&gt; Met, Quy đổi từ Cuộn ==&gt; Met- Trường hợp nếu Material không có khai báo ==&gt; Hệ số quy đổi lúc này là 1 )</t>
  </si>
  <si>
    <r>
      <t xml:space="preserve">T-code IW33, Order Type = PM03, Nếu thiết bị con làm số đầu vào Lấy theo tham số Equiment con và Malf.Start, MalfEnd (bằng From-To), Lấy giá trị </t>
    </r>
    <r>
      <rPr>
        <b/>
        <u/>
        <sz val="11"/>
        <color theme="1"/>
        <rFont val="Calibri"/>
        <family val="2"/>
        <scheme val="minor"/>
      </rPr>
      <t>Breakdown dur, gom theo ca sản xuất, ngày sản xuất, loại sản phẩm.</t>
    </r>
    <r>
      <rPr>
        <b/>
        <sz val="11"/>
        <color rgb="FFFF0000"/>
        <rFont val="Calibri"/>
        <family val="2"/>
        <scheme val="minor"/>
      </rPr>
      <t xml:space="preserve"> Nếu thiết bị cha làm số đầu vào thì lọc thiết bị cha các thiết bị con với Malf.Start, MalfEnd (bằng From-To), Lấy giá trị Breakdown dur, gom theo ca sản xuất, ngày sản xuất, loại sản phẩm. Sau đó sum tổng thời gian của các thiết bị con và hiển thị ở thiết bị cha</t>
    </r>
  </si>
  <si>
    <r>
      <t>T-code IW33, Order Type = PM01, Nếu thiết bị con làm số đầu vào Lấy theo tham số Equiment con và Malf.Start, MalfEnd (bằng From-To),</t>
    </r>
    <r>
      <rPr>
        <b/>
        <u/>
        <sz val="11"/>
        <color theme="1"/>
        <rFont val="Calibri"/>
        <family val="2"/>
        <scheme val="minor"/>
      </rPr>
      <t xml:space="preserve"> Lấy giá trị Breakdown dur, gom theo ca sản xuất, ngày sản xuất, loại sản phẩm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Nếu thiết bị cha làm số đầu vào thì lọc thiết bị cha các thiết bị con với Malf.Start, MalfEnd (bằng From-To), Lấy giá trị Breakdown dur, gom theo ca sản xuất, ngày sản xuất, loại sản phẩm. Sau đó sum tổng thời gian của các thiết bị con và hiển thị ở thiết bị cha</t>
    </r>
  </si>
  <si>
    <r>
      <t>T-code IW33, Order Type = ZPM05, Nếu thiết bị con làm số đầu vào Lấy theo tham số Equiment con và Malf.Start, MalfEnd (bằng From-To),</t>
    </r>
    <r>
      <rPr>
        <b/>
        <sz val="11"/>
        <color theme="1"/>
        <rFont val="Calibri"/>
        <family val="2"/>
        <scheme val="minor"/>
      </rPr>
      <t xml:space="preserve"> Lấy giá trị Breakdown dur, gom theo ca sản xuất, ngày sản xuất, loại sản phẩm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Nếu thiết bị cha làm số đầu vào thì lọc thiết bị cha các thiết bị con với Malf.Start, MalfEnd (bằng From-To), Lấy giá trị Breakdown dur, gom theo ca sản xuất, ngày sản xuất, loại sản phẩm. Sau đó sum tổng thời gian của các thiết bị con và hiển thị ở thiết bị cha</t>
    </r>
  </si>
  <si>
    <r>
      <t>T-code IW33, Order Type = ZPM04, Nếu thiết bị con làm số đầu vào Lấy theo tham số Equiment con và Malf.Start, MalfEnd (bằng From-To),</t>
    </r>
    <r>
      <rPr>
        <b/>
        <u/>
        <sz val="11"/>
        <color theme="1"/>
        <rFont val="Calibri"/>
        <family val="2"/>
        <scheme val="minor"/>
      </rPr>
      <t xml:space="preserve"> Lấy giá trị Breakdown dur, gom theo ca sản xuất, ngày sản xuất, loại sản phẩm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>Nếu thiết bị cha làm số đầu vào thì lọc thiết bị cha các thiết bị con với Malf.Start, MalfEnd (bằng From-To), Lấy giá trị Breakdown dur, gom theo ca sản xuất, ngày sản xuất, loại sản phẩm. Sau đó sum tổng thời gian của các thiết bị con và hiển thị ở thiết bị cha</t>
    </r>
  </si>
  <si>
    <t>Q2</t>
  </si>
  <si>
    <t>Q1</t>
  </si>
  <si>
    <t>P2</t>
  </si>
  <si>
    <t>P1</t>
  </si>
  <si>
    <t>T1</t>
  </si>
  <si>
    <t>T2</t>
  </si>
  <si>
    <t>T3</t>
  </si>
  <si>
    <t>T4</t>
  </si>
  <si>
    <t>T5</t>
  </si>
  <si>
    <r>
      <t xml:space="preserve">Dựa vào mã thiết bị trên t-code ZFBM05 (ZBM_ST_NKSX-EQUNR) --&gt; Lấy sum field ZTB_BM_NKSX_DT-SOLUONG theo CA (ZTB_BM_NKSX_HD-CA); Ngày (ZTB_BM_NKSX_HD-NGAYGD) và loại sản phẩm (ZBM_ST_NKSX-MAKTX). </t>
    </r>
    <r>
      <rPr>
        <b/>
        <sz val="11"/>
        <color rgb="FFFF0000"/>
        <rFont val="Calibri"/>
        <family val="2"/>
        <scheme val="minor"/>
      </rPr>
      <t>Nếu chứng từ nhập kho đã bị hủy thì không lấy lên số lượng Q2</t>
    </r>
    <r>
      <rPr>
        <sz val="11"/>
        <color theme="1"/>
        <rFont val="Calibri"/>
        <family val="2"/>
        <scheme val="minor"/>
      </rPr>
      <t xml:space="preserve"> . Nếu Equipment ở tham số là DNLT4-B6-0212-02 || DNLT2-B6-0211-01 dùng T-code T-code IK17, Tham số Equiment và Date,Characteristic = Z_Q2,  Lấy MeasurementTime - Date, Ca làm việc, Lệnh sản xuất, Công nhân VH. Nếu có nhiều chứng từ bộ đếm thì hiển thị nhiều dòng. </t>
    </r>
  </si>
  <si>
    <r>
      <t xml:space="preserve">Dựa vào mã thiết bị trên t-code ZFBM05 (ZBM_ST_NKSX-EQUNR) --&gt; Lấy sum field ZTB_BM_NKSX_DT-SOLUONG theo CA (ZTB_BM_NKSX_HD-CA); Ngày (ZTB_BM_NKSX_HD-NGAYGD) và loại sản phẩm (ZBM_ST_NKSX-MAKTX) với điều kiện ZTB_BM_NKSX_DT. </t>
    </r>
    <r>
      <rPr>
        <b/>
        <sz val="11"/>
        <color rgb="FFFF0000"/>
        <rFont val="Calibri"/>
        <family val="2"/>
        <scheme val="minor"/>
      </rPr>
      <t>Nếu chứng từ nhập kho đã bị hủy thì không lấy lên số lượng Q1</t>
    </r>
    <r>
      <rPr>
        <sz val="11"/>
        <color theme="1"/>
        <rFont val="Calibri"/>
        <family val="2"/>
        <scheme val="minor"/>
      </rPr>
      <t xml:space="preserve">. Nếu Equipment ở tham số là DNLT4-B6-0212-02 || DNLT2-B6-0211-01 dùng T-code T-code IK17, Tham số Equiment và Date,Characteristic = Z_Q1,  Lấy MeasurementTime - Date, Ca làm việc, Lệnh sản xuất, Công nhân VH. Nếu có nhiều chứng từ bộ đếm thì hiển thị nhiều dòng. </t>
    </r>
  </si>
  <si>
    <t>Posting Date 1</t>
  </si>
  <si>
    <t>Posting Date 2</t>
  </si>
  <si>
    <t>Plant Section</t>
  </si>
  <si>
    <t>Tên thiết bị cha</t>
  </si>
  <si>
    <t>Ngày bắt đầu sửa chữ</t>
  </si>
  <si>
    <t>System Status</t>
  </si>
  <si>
    <t>Functional Location</t>
  </si>
  <si>
    <t>Nguyên nhân hỏng hóc</t>
  </si>
  <si>
    <t>Công việc khắc phục</t>
  </si>
  <si>
    <t>DNLT1-B17-021K-02</t>
  </si>
  <si>
    <t>Máy kéo lớn 2</t>
  </si>
  <si>
    <t/>
  </si>
  <si>
    <t>101</t>
  </si>
  <si>
    <t>S</t>
  </si>
  <si>
    <t>10038794</t>
  </si>
  <si>
    <t>100038573</t>
  </si>
  <si>
    <t>TECO GMPS JBFI MACM PRC  SETC</t>
  </si>
  <si>
    <t>29000700</t>
  </si>
  <si>
    <t>VÒNG NIKEN 450x25x3</t>
  </si>
  <si>
    <t>CAI</t>
  </si>
  <si>
    <t>PM01</t>
  </si>
  <si>
    <t>02-111-X01-020</t>
  </si>
  <si>
    <t>DNLT1-B17-021K-022</t>
  </si>
  <si>
    <t>Cụm kéo</t>
  </si>
  <si>
    <t>10038343</t>
  </si>
  <si>
    <t>100038432</t>
  </si>
  <si>
    <t>29005843</t>
  </si>
  <si>
    <t>Dây curoa 8V-1700</t>
  </si>
  <si>
    <t>SOI</t>
  </si>
  <si>
    <t>29010147</t>
  </si>
  <si>
    <t>Bộ phát xung KH40-8-1024VL-1-A</t>
  </si>
  <si>
    <t>28000010</t>
  </si>
  <si>
    <t>GÒN, NPK-170G, KT 2Mx20Mx5MM</t>
  </si>
  <si>
    <t>M</t>
  </si>
  <si>
    <t>DNLT1-B17-023H-02</t>
  </si>
  <si>
    <t>Máy kéo 8 đường 2</t>
  </si>
  <si>
    <t>106</t>
  </si>
  <si>
    <t>10038793</t>
  </si>
  <si>
    <t>100038572</t>
  </si>
  <si>
    <t>29008295</t>
  </si>
  <si>
    <t>5558620 Vòng đệm tiếp xúc D160x160</t>
  </si>
  <si>
    <t>02-111-X01-021</t>
  </si>
  <si>
    <t>DNLT1-B17-031N-15</t>
  </si>
  <si>
    <t>Máy xoắn Niehoff số -1</t>
  </si>
  <si>
    <t>110</t>
  </si>
  <si>
    <t>10038352</t>
  </si>
  <si>
    <t>100038451</t>
  </si>
  <si>
    <t>29009776</t>
  </si>
  <si>
    <t>GP3-30A Linear Traverse unit - XIDIAN</t>
  </si>
  <si>
    <t>02-111-X01-006</t>
  </si>
  <si>
    <t>29009777</t>
  </si>
  <si>
    <t>D30x870mm polished shaft - XIDIAN</t>
  </si>
  <si>
    <t>CAY</t>
  </si>
  <si>
    <t>DNLT1-B17-031N-16</t>
  </si>
  <si>
    <t>Máy xoắn Niehoff số -2</t>
  </si>
  <si>
    <t>10038353</t>
  </si>
  <si>
    <t>100038452</t>
  </si>
  <si>
    <t>02-111-X01-007</t>
  </si>
  <si>
    <t>DNLT1-B17-031S-09</t>
  </si>
  <si>
    <t>MÁY XOẮN SAMP 800</t>
  </si>
  <si>
    <t>10038453</t>
  </si>
  <si>
    <t>100038562</t>
  </si>
  <si>
    <t>30000502</t>
  </si>
  <si>
    <t>Wire guide pulley (675007013)</t>
  </si>
  <si>
    <t>02-111-X01-010</t>
  </si>
  <si>
    <t>10038458</t>
  </si>
  <si>
    <t>100038567</t>
  </si>
  <si>
    <t>29009163</t>
  </si>
  <si>
    <t>Self locking nut Inox M4 410500306</t>
  </si>
  <si>
    <t>29009162</t>
  </si>
  <si>
    <t>Screw 406120006</t>
  </si>
  <si>
    <t>29009161</t>
  </si>
  <si>
    <t>Screw 406020017</t>
  </si>
  <si>
    <t>DNLT1-B17-031S-17</t>
  </si>
  <si>
    <t>MÁY XOẮN SAMP 630-1</t>
  </si>
  <si>
    <t>10037843</t>
  </si>
  <si>
    <t>100037953</t>
  </si>
  <si>
    <t>30000375</t>
  </si>
  <si>
    <t>BÁNH RĂNG CÔNG NGHỆ Z50xM1.5</t>
  </si>
  <si>
    <t>02-111-X01-011</t>
  </si>
  <si>
    <t>10038354</t>
  </si>
  <si>
    <t>100038453</t>
  </si>
  <si>
    <t>29009903</t>
  </si>
  <si>
    <t>GP4-20 Linear Traverse unit - XIDIAN</t>
  </si>
  <si>
    <t>29010129</t>
  </si>
  <si>
    <t>D20x640mm polished shaft - XIDIAN</t>
  </si>
  <si>
    <t>10038454</t>
  </si>
  <si>
    <t>100038563</t>
  </si>
  <si>
    <t>30000501</t>
  </si>
  <si>
    <t>Wire guide pulley (236195001)</t>
  </si>
  <si>
    <t>10038459</t>
  </si>
  <si>
    <t>100038568</t>
  </si>
  <si>
    <t>29009158</t>
  </si>
  <si>
    <t>PLATE 238690502SH</t>
  </si>
  <si>
    <t>DNLT1-B17-031S-18</t>
  </si>
  <si>
    <t>MÁY XOẮN SAMP 630-2</t>
  </si>
  <si>
    <t>10038355</t>
  </si>
  <si>
    <t>100038454</t>
  </si>
  <si>
    <t>02-111-X01-012</t>
  </si>
  <si>
    <t>10038455</t>
  </si>
  <si>
    <t>100038564</t>
  </si>
  <si>
    <t>30000500</t>
  </si>
  <si>
    <t>Wire guide pulley (236195002)</t>
  </si>
  <si>
    <t>DNLT1-B17-032P-02</t>
  </si>
  <si>
    <t>MÁY BỆN DOUBLE TWIST 1250</t>
  </si>
  <si>
    <t>111</t>
  </si>
  <si>
    <t>10038356</t>
  </si>
  <si>
    <t>100038455</t>
  </si>
  <si>
    <t>29009778</t>
  </si>
  <si>
    <t>GP4-40A Linear Traverse unit - XIDIAN</t>
  </si>
  <si>
    <t>02-111-X01-013</t>
  </si>
  <si>
    <t>29009779</t>
  </si>
  <si>
    <t>D40x1400mm polished shaft - XIDIAN</t>
  </si>
  <si>
    <t>DNLT1-B17-052S-02</t>
  </si>
  <si>
    <t>MÁY BỌC 75-1</t>
  </si>
  <si>
    <t>120</t>
  </si>
  <si>
    <t>10037976</t>
  </si>
  <si>
    <t>100037776</t>
  </si>
  <si>
    <t>29004430</t>
  </si>
  <si>
    <t>Encoder E50S8-5000-3-T-24</t>
  </si>
  <si>
    <t>02-111-X01-014</t>
  </si>
  <si>
    <t>10038396</t>
  </si>
  <si>
    <t>100038496</t>
  </si>
  <si>
    <t>30001438</t>
  </si>
  <si>
    <t>Trục vít D75 bọc XLPO (tỷ số nén 1,2)</t>
  </si>
  <si>
    <t>30001439</t>
  </si>
  <si>
    <t>Trục vít D75 bọc XLPE (tỷ số nén 3,2)</t>
  </si>
  <si>
    <t>10038400</t>
  </si>
  <si>
    <t>100038500</t>
  </si>
  <si>
    <t>30000758</t>
  </si>
  <si>
    <t>Bộ đếm mét,gồm:con lăn+bánh đếm+bộ đếm</t>
  </si>
  <si>
    <t>30001106</t>
  </si>
  <si>
    <t>Máy trộn bột đá</t>
  </si>
  <si>
    <t>MAY</t>
  </si>
  <si>
    <t>10038425</t>
  </si>
  <si>
    <t>100038515</t>
  </si>
  <si>
    <t>29000956</t>
  </si>
  <si>
    <t>Puli dẫn hướng dây NY-PHI 300-A</t>
  </si>
  <si>
    <t>29000957</t>
  </si>
  <si>
    <t>Puli dẫn hướng dây NY-PHI 300-B</t>
  </si>
  <si>
    <t>10038437</t>
  </si>
  <si>
    <t>100038536</t>
  </si>
  <si>
    <t>29009272</t>
  </si>
  <si>
    <t>Đồng hồ đo áp AirTac GS-40-10M</t>
  </si>
  <si>
    <t>30000199</t>
  </si>
  <si>
    <t>ĐÈN BÁO + CÒI 220V</t>
  </si>
  <si>
    <t>30000198</t>
  </si>
  <si>
    <t>ĐÈN CHỚP TẮT</t>
  </si>
  <si>
    <t>30000117</t>
  </si>
  <si>
    <t>BĂNG KEO ĐIỆN</t>
  </si>
  <si>
    <t>CUO</t>
  </si>
  <si>
    <t>29006935</t>
  </si>
  <si>
    <t>Chổi than 12.5x25x40, Fuji Carbone</t>
  </si>
  <si>
    <t>VIE</t>
  </si>
  <si>
    <t>29007118</t>
  </si>
  <si>
    <t>Điện trở cây D10x60, 220V/300W</t>
  </si>
  <si>
    <t>29005844</t>
  </si>
  <si>
    <t>Dây curoa 5V-1000</t>
  </si>
  <si>
    <t>29005699</t>
  </si>
  <si>
    <t>Vòng bi cam JNS CF16UUA</t>
  </si>
  <si>
    <t>DNLT1-B17-052S-023</t>
  </si>
  <si>
    <t>Máy đùn 75</t>
  </si>
  <si>
    <t>10037146</t>
  </si>
  <si>
    <t>100037266</t>
  </si>
  <si>
    <t>TECO JBFI NMAT PRC  SETC</t>
  </si>
  <si>
    <t>Chi phí dịch vụ ghi nhận trực tiếp FV60</t>
  </si>
  <si>
    <t>DNLT1-B17-052S-03</t>
  </si>
  <si>
    <t>MÁY BỌC 75-2</t>
  </si>
  <si>
    <t>10038436</t>
  </si>
  <si>
    <t>100038535</t>
  </si>
  <si>
    <t>29008406</t>
  </si>
  <si>
    <t>Con trượt HIWIN EGH-25-CA</t>
  </si>
  <si>
    <t>02-111-X01-015</t>
  </si>
  <si>
    <t>29008422</t>
  </si>
  <si>
    <t>Dây curoa MITSUBA RECMF-6400</t>
  </si>
  <si>
    <t>29008505</t>
  </si>
  <si>
    <t>Dây đai răng BANDO 848-S8M-50</t>
  </si>
  <si>
    <t>29008512</t>
  </si>
  <si>
    <t>Công tắc gạt 4 hướng LEL-04-1 250V-3A</t>
  </si>
  <si>
    <t>29008515</t>
  </si>
  <si>
    <t>Điện trở cây D12x60 220VAC 300W</t>
  </si>
  <si>
    <t>29008822</t>
  </si>
  <si>
    <t>Dây đai răng 140XL-10mm</t>
  </si>
  <si>
    <t>29008823</t>
  </si>
  <si>
    <t>Dây đai răng BANDO 896-S8M-49</t>
  </si>
  <si>
    <t>29008961</t>
  </si>
  <si>
    <t>Cảm biến PRL12-4DP</t>
  </si>
  <si>
    <t>29008960</t>
  </si>
  <si>
    <t>Cảm biến FOTEK PL-08N</t>
  </si>
  <si>
    <t>DNLT1-B17-052S-04</t>
  </si>
  <si>
    <t>MÁY BỌC 75-3</t>
  </si>
  <si>
    <t>10038403</t>
  </si>
  <si>
    <t>100038503</t>
  </si>
  <si>
    <t>29009124</t>
  </si>
  <si>
    <t>Con lăn bọc nhựa PU D50.5x10</t>
  </si>
  <si>
    <t>02-111-X01-016</t>
  </si>
  <si>
    <t>29009125</t>
  </si>
  <si>
    <t>Con lăn bọc nhựa PU D30x10</t>
  </si>
  <si>
    <t>29010684</t>
  </si>
  <si>
    <t>Pulley rãnh sứ D100x30 (SPARK TESTER)</t>
  </si>
  <si>
    <t>Từ chỉ tiêu 15 - Truy cập T-code IW33 lấy</t>
  </si>
  <si>
    <t>System status của lệnh STTXT</t>
  </si>
  <si>
    <t xml:space="preserve">-     Nếu trống: Lấy giá trị trong cột Quantity – </t>
  </si>
  <si>
    <r>
      <t>-</t>
    </r>
    <r>
      <rPr>
        <sz val="7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Dựa vào Order truy cập Table BSEG, lấy những có mateiral= rỗng, Purchasing rỗng. Hiển thị là "Chi phí dịch vụ ghi nhận trực tiếp FV60"</t>
    </r>
  </si>
  <si>
    <r>
      <t>-</t>
    </r>
    <r>
      <rPr>
        <sz val="7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Dựa vào Order truy cập Table BSEG, lấy những có mateiral= rỗng, Purchasing rỗng. Lấy Field G/l amount- PSWBT</t>
    </r>
  </si>
  <si>
    <t>[Tcode] IW33 / [Menu] Goto/ Notification / [Tab] Activities/ Task Code</t>
  </si>
  <si>
    <t>Lấy trường diễn giải dòng đầu tiên của Task Code</t>
  </si>
  <si>
    <r>
      <t>-</t>
    </r>
    <r>
      <rPr>
        <sz val="7"/>
        <color theme="1"/>
        <rFont val="Calibri"/>
        <family val="2"/>
        <scheme val="minor"/>
      </rPr>
      <t xml:space="preserve">       </t>
    </r>
    <r>
      <rPr>
        <sz val="11"/>
        <color theme="1"/>
        <rFont val="Calibri"/>
        <family val="2"/>
        <scheme val="minor"/>
      </rPr>
      <t>Nếu có giá trị: double click vào trường Purchase Order, lấy trường PO Quantitycủa dòng item tương ứng để trống</t>
    </r>
  </si>
  <si>
    <r>
      <t>-</t>
    </r>
    <r>
      <rPr>
        <sz val="7"/>
        <color theme="1"/>
        <rFont val="Calibri"/>
        <family val="2"/>
        <scheme val="minor"/>
      </rPr>
      <t>   </t>
    </r>
    <r>
      <rPr>
        <sz val="11"/>
        <color theme="1"/>
        <rFont val="Calibri"/>
        <family val="2"/>
        <scheme val="minor"/>
      </rPr>
      <t>Nếu có giá trị: double click vào trường Purchase Order, lấy trường PO Quantitycủa dòng item tương ứng</t>
    </r>
    <r>
      <rPr>
        <sz val="11"/>
        <color theme="1"/>
        <rFont val="Calibri"/>
        <family val="2"/>
        <scheme val="minor"/>
      </rPr>
      <t>. Hiển thị là "Chi phí dịch vụ thuê ngoài từ đơn hàng thuê dịch vụ"</t>
    </r>
  </si>
  <si>
    <t xml:space="preserve">Order type </t>
  </si>
  <si>
    <t>Funtional location</t>
  </si>
  <si>
    <t xml:space="preserve">[Tcode] IW33 </t>
  </si>
  <si>
    <t>Lấy thông tin từ Order lấy thông tin order type -AUART</t>
  </si>
  <si>
    <t>Lấy trường order type - AUART</t>
  </si>
  <si>
    <t xml:space="preserve">[TCode] IE03/[Tab] Structure/ [Fiield] Fuctional Location </t>
  </si>
  <si>
    <t xml:space="preserve">Mô tả tham số </t>
  </si>
  <si>
    <t xml:space="preserve">Tham số </t>
  </si>
  <si>
    <t xml:space="preserve">Diễn giải </t>
  </si>
  <si>
    <t xml:space="preserve">Loại tham số </t>
  </si>
  <si>
    <t xml:space="preserve">Giá trị mặc định </t>
  </si>
  <si>
    <t xml:space="preserve">Bắt buộc </t>
  </si>
  <si>
    <t>Multi selection</t>
  </si>
  <si>
    <t>O</t>
  </si>
  <si>
    <t>Loại Lệnh</t>
  </si>
  <si>
    <t>Nhà máy</t>
  </si>
  <si>
    <t>Ngày</t>
  </si>
  <si>
    <t xml:space="preserve">Object type/ Nhóm thiết bị </t>
  </si>
  <si>
    <t xml:space="preserve">Loại thiết bị </t>
  </si>
  <si>
    <t xml:space="preserve">Lệnh sửa chữa </t>
  </si>
  <si>
    <t>Posting date theo chứng từ FI</t>
  </si>
  <si>
    <t>Posting date theo chứng từ 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</si>
</sst>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0"/>
    <numFmt numFmtId="165" formatCode="_(* #,##0.0_);_(* \(#,##0.0\);_(* &quot;-&quot;??_);_(@_)"/>
    <numFmt numFmtId="166" formatCode="_(* #,##0.0_);_(* \(#,##0.0\);_(* &quot;-&quot;?_);_(@_)"/>
    <numFmt numFmtId="167" formatCode="0_);[Red]\(0\)"/>
    <numFmt numFmtId="168" formatCode="0_);\(0\)"/>
    <numFmt numFmtId="169" formatCode="\(0\)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70C0"/>
      <name val="Arial"/>
      <family val="2"/>
    </font>
    <font>
      <b/>
      <i/>
      <sz val="18"/>
      <color rgb="FF0070C0"/>
      <name val="Times New Roman"/>
      <family val="1"/>
    </font>
    <font>
      <b/>
      <i/>
      <sz val="10"/>
      <color rgb="FF0070C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0.5"/>
      <name val="Times New Roman"/>
      <family val="1"/>
    </font>
    <font>
      <sz val="10.5"/>
      <color rgb="FFFF0000"/>
      <name val="Times New Roman"/>
      <family val="1"/>
    </font>
    <font>
      <b/>
      <i/>
      <sz val="13"/>
      <name val="Times New Roman"/>
      <family val="1"/>
    </font>
    <font>
      <b/>
      <i/>
      <vertAlign val="subscript"/>
      <sz val="13"/>
      <name val="Times New Roman"/>
      <family val="1"/>
    </font>
    <font>
      <sz val="11"/>
      <color rgb="FFC00000"/>
      <name val="Times New Roman"/>
      <family val="1"/>
    </font>
    <font>
      <sz val="11"/>
      <color theme="0"/>
      <name val="Times New Roman"/>
      <family val="1"/>
    </font>
    <font>
      <b/>
      <sz val="14"/>
      <color rgb="FFFF0000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Myriad Pro"/>
    </font>
    <font>
      <b/>
      <sz val="11"/>
      <color theme="0"/>
      <name val="Myriad Pro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FE6FF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CCE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00586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0">
    <xf numFmtId="0" fontId="0" fillId="0" borderId="0" xfId="0"/>
    <xf numFmtId="0" fontId="1" fillId="2" borderId="0" xfId="0" applyFont="1" applyFill="1"/>
    <xf numFmtId="0" fontId="2" fillId="34" borderId="2" xfId="0" applyFont="1" applyFill="1" applyBorder="1" applyAlignment="1">
      <alignment horizontal="left"/>
    </xf>
    <xf numFmtId="0" fontId="2" fillId="0" borderId="23" xfId="0" applyFont="1" applyBorder="1"/>
    <xf numFmtId="0" fontId="2" fillId="0" borderId="21" xfId="0" applyFont="1" applyBorder="1" applyAlignment="1"/>
    <xf numFmtId="0" fontId="26" fillId="39" borderId="2" xfId="0" applyFont="1" applyFill="1" applyBorder="1" applyAlignment="1">
      <alignment horizontal="center"/>
    </xf>
    <xf numFmtId="0" fontId="26" fillId="39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1" fillId="0" borderId="0" xfId="0" applyFont="1"/>
    <xf numFmtId="0" fontId="3" fillId="0" borderId="0" xfId="0" applyFont="1"/>
    <xf numFmtId="49" fontId="3" fillId="0" borderId="0" xfId="0" applyNumberFormat="1" applyFont="1"/>
    <xf numFmtId="0" fontId="3" fillId="35" borderId="3" xfId="0" applyFont="1" applyFill="1" applyBorder="1"/>
    <xf numFmtId="0" fontId="3" fillId="35" borderId="4" xfId="0" applyFont="1" applyFill="1" applyBorder="1"/>
    <xf numFmtId="0" fontId="3" fillId="35" borderId="5" xfId="0" applyFont="1" applyFill="1" applyBorder="1"/>
    <xf numFmtId="0" fontId="3" fillId="35" borderId="6" xfId="0" applyFont="1" applyFill="1" applyBorder="1"/>
    <xf numFmtId="0" fontId="3" fillId="35" borderId="0" xfId="0" applyFont="1" applyFill="1" applyBorder="1"/>
    <xf numFmtId="0" fontId="3" fillId="0" borderId="29" xfId="0" applyFont="1" applyBorder="1"/>
    <xf numFmtId="0" fontId="3" fillId="35" borderId="7" xfId="0" applyFont="1" applyFill="1" applyBorder="1"/>
    <xf numFmtId="0" fontId="3" fillId="0" borderId="46" xfId="0" applyFont="1" applyBorder="1"/>
    <xf numFmtId="0" fontId="3" fillId="35" borderId="8" xfId="0" applyFont="1" applyFill="1" applyBorder="1"/>
    <xf numFmtId="0" fontId="3" fillId="35" borderId="9" xfId="0" applyFont="1" applyFill="1" applyBorder="1"/>
    <xf numFmtId="0" fontId="3" fillId="35" borderId="10" xfId="0" applyFont="1" applyFill="1" applyBorder="1"/>
    <xf numFmtId="0" fontId="3" fillId="36" borderId="7" xfId="0" applyFont="1" applyFill="1" applyBorder="1"/>
    <xf numFmtId="0" fontId="3" fillId="36" borderId="5" xfId="0" applyFont="1" applyFill="1" applyBorder="1"/>
    <xf numFmtId="49" fontId="3" fillId="0" borderId="51" xfId="0" applyNumberFormat="1" applyFont="1" applyBorder="1" applyAlignment="1">
      <alignment vertical="center"/>
    </xf>
    <xf numFmtId="49" fontId="3" fillId="0" borderId="54" xfId="0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49" fontId="3" fillId="0" borderId="51" xfId="0" quotePrefix="1" applyNumberFormat="1" applyFont="1" applyBorder="1" applyAlignment="1">
      <alignment horizontal="left" vertical="center"/>
    </xf>
    <xf numFmtId="49" fontId="3" fillId="0" borderId="51" xfId="0" applyNumberFormat="1" applyFont="1" applyBorder="1" applyAlignment="1">
      <alignment horizontal="left" vertical="center"/>
    </xf>
    <xf numFmtId="49" fontId="3" fillId="0" borderId="54" xfId="0" applyNumberFormat="1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27" fillId="44" borderId="47" xfId="0" applyFont="1" applyFill="1" applyBorder="1" applyAlignment="1">
      <alignment horizontal="center" vertical="center"/>
    </xf>
    <xf numFmtId="0" fontId="27" fillId="44" borderId="48" xfId="0" applyFont="1" applyFill="1" applyBorder="1" applyAlignment="1">
      <alignment horizontal="center" vertical="center"/>
    </xf>
    <xf numFmtId="0" fontId="0" fillId="0" borderId="0" xfId="0" applyFont="1"/>
    <xf numFmtId="0" fontId="21" fillId="0" borderId="2" xfId="0" applyFont="1" applyBorder="1"/>
    <xf numFmtId="0" fontId="0" fillId="0" borderId="2" xfId="0" applyFont="1" applyBorder="1"/>
    <xf numFmtId="0" fontId="3" fillId="36" borderId="34" xfId="0" applyFont="1" applyFill="1" applyBorder="1"/>
    <xf numFmtId="49" fontId="27" fillId="44" borderId="47" xfId="0" applyNumberFormat="1" applyFont="1" applyFill="1" applyBorder="1" applyAlignment="1">
      <alignment horizontal="center" vertical="center"/>
    </xf>
    <xf numFmtId="0" fontId="3" fillId="36" borderId="38" xfId="0" applyFont="1" applyFill="1" applyBorder="1"/>
    <xf numFmtId="0" fontId="3" fillId="36" borderId="28" xfId="0" applyFont="1" applyFill="1" applyBorder="1"/>
    <xf numFmtId="0" fontId="3" fillId="0" borderId="23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49" fontId="3" fillId="0" borderId="49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23" xfId="0" quotePrefix="1" applyFont="1" applyBorder="1"/>
    <xf numFmtId="0" fontId="3" fillId="0" borderId="51" xfId="0" applyFont="1" applyBorder="1" applyAlignment="1">
      <alignment vertical="top"/>
    </xf>
    <xf numFmtId="0" fontId="3" fillId="36" borderId="6" xfId="0" applyFont="1" applyFill="1" applyBorder="1" applyAlignment="1"/>
    <xf numFmtId="0" fontId="3" fillId="36" borderId="0" xfId="0" applyFont="1" applyFill="1" applyBorder="1" applyAlignment="1"/>
    <xf numFmtId="0" fontId="29" fillId="0" borderId="0" xfId="0" applyFont="1" applyBorder="1" applyAlignment="1">
      <alignment vertical="center"/>
    </xf>
    <xf numFmtId="0" fontId="29" fillId="0" borderId="0" xfId="0" applyFont="1" applyBorder="1"/>
    <xf numFmtId="0" fontId="3" fillId="0" borderId="2" xfId="0" applyFont="1" applyBorder="1" applyAlignment="1"/>
    <xf numFmtId="0" fontId="3" fillId="36" borderId="7" xfId="0" applyFont="1" applyFill="1" applyBorder="1" applyAlignment="1"/>
    <xf numFmtId="0" fontId="3" fillId="36" borderId="8" xfId="0" applyFont="1" applyFill="1" applyBorder="1" applyAlignment="1"/>
    <xf numFmtId="0" fontId="3" fillId="36" borderId="9" xfId="0" applyFont="1" applyFill="1" applyBorder="1" applyAlignment="1"/>
    <xf numFmtId="0" fontId="3" fillId="36" borderId="10" xfId="0" applyFont="1" applyFill="1" applyBorder="1" applyAlignment="1"/>
    <xf numFmtId="49" fontId="3" fillId="0" borderId="64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 wrapText="1"/>
    </xf>
    <xf numFmtId="49" fontId="3" fillId="0" borderId="29" xfId="0" applyNumberFormat="1" applyFont="1" applyBorder="1" applyAlignment="1">
      <alignment vertical="center"/>
    </xf>
    <xf numFmtId="0" fontId="3" fillId="0" borderId="54" xfId="0" applyFont="1" applyBorder="1" applyAlignment="1">
      <alignment vertical="center" wrapText="1"/>
    </xf>
    <xf numFmtId="49" fontId="3" fillId="0" borderId="65" xfId="0" applyNumberFormat="1" applyFont="1" applyBorder="1" applyAlignment="1">
      <alignment vertical="center"/>
    </xf>
    <xf numFmtId="49" fontId="3" fillId="0" borderId="63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0" fontId="3" fillId="36" borderId="2" xfId="0" applyFont="1" applyFill="1" applyBorder="1"/>
    <xf numFmtId="0" fontId="3" fillId="36" borderId="2" xfId="0" applyFont="1" applyFill="1" applyBorder="1" applyAlignment="1">
      <alignment horizontal="center"/>
    </xf>
    <xf numFmtId="14" fontId="3" fillId="36" borderId="2" xfId="0" applyNumberFormat="1" applyFont="1" applyFill="1" applyBorder="1"/>
    <xf numFmtId="0" fontId="3" fillId="36" borderId="20" xfId="0" applyFont="1" applyFill="1" applyBorder="1"/>
    <xf numFmtId="0" fontId="3" fillId="0" borderId="4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30" fillId="44" borderId="47" xfId="0" applyFont="1" applyFill="1" applyBorder="1" applyAlignment="1">
      <alignment horizontal="center" vertical="center"/>
    </xf>
    <xf numFmtId="0" fontId="30" fillId="44" borderId="48" xfId="0" applyFont="1" applyFill="1" applyBorder="1" applyAlignment="1">
      <alignment horizontal="center" vertical="center"/>
    </xf>
    <xf numFmtId="0" fontId="3" fillId="0" borderId="2" xfId="0" applyFont="1" applyBorder="1"/>
    <xf numFmtId="1" fontId="3" fillId="0" borderId="2" xfId="0" applyNumberFormat="1" applyFont="1" applyBorder="1"/>
    <xf numFmtId="0" fontId="3" fillId="36" borderId="51" xfId="0" applyFont="1" applyFill="1" applyBorder="1" applyAlignment="1">
      <alignment vertical="center"/>
    </xf>
    <xf numFmtId="0" fontId="3" fillId="36" borderId="51" xfId="0" applyFont="1" applyFill="1" applyBorder="1" applyAlignment="1">
      <alignment horizontal="left" vertical="center"/>
    </xf>
    <xf numFmtId="0" fontId="3" fillId="36" borderId="54" xfId="0" applyFont="1" applyFill="1" applyBorder="1" applyAlignment="1">
      <alignment horizontal="left" vertical="center"/>
    </xf>
    <xf numFmtId="0" fontId="3" fillId="36" borderId="49" xfId="0" applyFont="1" applyFill="1" applyBorder="1" applyAlignment="1">
      <alignment horizontal="left" vertical="center"/>
    </xf>
    <xf numFmtId="0" fontId="3" fillId="36" borderId="54" xfId="0" applyFont="1" applyFill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0" fontId="31" fillId="0" borderId="0" xfId="0" applyFont="1"/>
    <xf numFmtId="14" fontId="3" fillId="0" borderId="2" xfId="0" applyNumberFormat="1" applyFont="1" applyBorder="1"/>
    <xf numFmtId="0" fontId="33" fillId="45" borderId="29" xfId="0" applyFont="1" applyFill="1" applyBorder="1" applyAlignment="1">
      <alignment horizontal="center" vertical="center" wrapText="1"/>
    </xf>
    <xf numFmtId="0" fontId="33" fillId="45" borderId="77" xfId="0" applyFont="1" applyFill="1" applyBorder="1" applyAlignment="1">
      <alignment horizontal="center" vertical="center" wrapText="1"/>
    </xf>
    <xf numFmtId="0" fontId="34" fillId="0" borderId="46" xfId="0" applyFont="1" applyBorder="1" applyAlignment="1">
      <alignment horizontal="right" vertical="center"/>
    </xf>
    <xf numFmtId="0" fontId="34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/>
    <xf numFmtId="0" fontId="1" fillId="2" borderId="2" xfId="0" applyFont="1" applyFill="1" applyBorder="1"/>
    <xf numFmtId="0" fontId="1" fillId="36" borderId="21" xfId="0" applyFont="1" applyFill="1" applyBorder="1" applyAlignment="1"/>
    <xf numFmtId="0" fontId="1" fillId="36" borderId="22" xfId="0" applyFont="1" applyFill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3" fillId="36" borderId="0" xfId="0" applyFont="1" applyFill="1"/>
    <xf numFmtId="0" fontId="3" fillId="2" borderId="0" xfId="0" applyFont="1" applyFill="1"/>
    <xf numFmtId="0" fontId="0" fillId="36" borderId="2" xfId="0" applyFont="1" applyFill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top"/>
    </xf>
    <xf numFmtId="0" fontId="3" fillId="0" borderId="2" xfId="0" quotePrefix="1" applyFont="1" applyBorder="1" applyAlignment="1">
      <alignment horizontal="right" vertical="center"/>
    </xf>
    <xf numFmtId="0" fontId="3" fillId="36" borderId="21" xfId="0" applyFont="1" applyFill="1" applyBorder="1"/>
    <xf numFmtId="0" fontId="3" fillId="36" borderId="22" xfId="0" applyFont="1" applyFill="1" applyBorder="1"/>
    <xf numFmtId="0" fontId="0" fillId="0" borderId="2" xfId="0" applyFont="1" applyBorder="1" applyAlignment="1">
      <alignment horizontal="center" vertical="center"/>
    </xf>
    <xf numFmtId="0" fontId="35" fillId="36" borderId="4" xfId="0" applyFont="1" applyFill="1" applyBorder="1" applyAlignment="1">
      <alignment wrapText="1"/>
    </xf>
    <xf numFmtId="0" fontId="35" fillId="36" borderId="5" xfId="0" applyFont="1" applyFill="1" applyBorder="1" applyAlignment="1">
      <alignment wrapText="1"/>
    </xf>
    <xf numFmtId="0" fontId="35" fillId="36" borderId="0" xfId="0" applyFont="1" applyFill="1" applyBorder="1" applyAlignment="1">
      <alignment wrapText="1"/>
    </xf>
    <xf numFmtId="0" fontId="35" fillId="36" borderId="7" xfId="0" applyFont="1" applyFill="1" applyBorder="1" applyAlignment="1">
      <alignment wrapText="1"/>
    </xf>
    <xf numFmtId="0" fontId="36" fillId="36" borderId="8" xfId="0" applyFont="1" applyFill="1" applyBorder="1" applyAlignment="1">
      <alignment horizontal="center" wrapText="1"/>
    </xf>
    <xf numFmtId="0" fontId="36" fillId="36" borderId="9" xfId="0" applyFont="1" applyFill="1" applyBorder="1" applyAlignment="1">
      <alignment horizontal="center" wrapText="1"/>
    </xf>
    <xf numFmtId="0" fontId="37" fillId="36" borderId="9" xfId="0" applyFont="1" applyFill="1" applyBorder="1" applyAlignment="1">
      <alignment wrapText="1"/>
    </xf>
    <xf numFmtId="0" fontId="37" fillId="36" borderId="10" xfId="0" applyFont="1" applyFill="1" applyBorder="1" applyAlignment="1">
      <alignment wrapText="1"/>
    </xf>
    <xf numFmtId="0" fontId="38" fillId="0" borderId="7" xfId="0" applyFont="1" applyBorder="1" applyAlignment="1">
      <alignment wrapText="1"/>
    </xf>
    <xf numFmtId="0" fontId="38" fillId="40" borderId="2" xfId="0" applyFont="1" applyFill="1" applyBorder="1" applyAlignment="1">
      <alignment horizontal="center" vertical="center" wrapText="1"/>
    </xf>
    <xf numFmtId="0" fontId="41" fillId="40" borderId="2" xfId="0" applyFont="1" applyFill="1" applyBorder="1" applyAlignment="1">
      <alignment horizontal="center" vertical="center" wrapText="1"/>
    </xf>
    <xf numFmtId="0" fontId="38" fillId="41" borderId="2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3" borderId="22" xfId="0" applyFont="1" applyFill="1" applyBorder="1" applyAlignment="1">
      <alignment horizontal="center" vertical="center" wrapText="1"/>
    </xf>
    <xf numFmtId="0" fontId="38" fillId="43" borderId="2" xfId="0" applyFont="1" applyFill="1" applyBorder="1" applyAlignment="1">
      <alignment horizontal="center" vertical="center" wrapText="1"/>
    </xf>
    <xf numFmtId="0" fontId="38" fillId="43" borderId="24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43" fillId="43" borderId="22" xfId="0" applyFont="1" applyFill="1" applyBorder="1" applyAlignment="1">
      <alignment horizontal="center" vertical="center" wrapText="1"/>
    </xf>
    <xf numFmtId="0" fontId="43" fillId="43" borderId="2" xfId="0" applyFont="1" applyFill="1" applyBorder="1" applyAlignment="1">
      <alignment horizontal="center" vertical="center" wrapText="1"/>
    </xf>
    <xf numFmtId="14" fontId="38" fillId="0" borderId="30" xfId="0" applyNumberFormat="1" applyFont="1" applyFill="1" applyBorder="1" applyAlignment="1">
      <alignment horizontal="left" vertical="center" wrapText="1"/>
    </xf>
    <xf numFmtId="0" fontId="38" fillId="0" borderId="66" xfId="0" applyFont="1" applyFill="1" applyBorder="1" applyAlignment="1">
      <alignment horizontal="center" wrapText="1"/>
    </xf>
    <xf numFmtId="0" fontId="39" fillId="0" borderId="66" xfId="0" applyFont="1" applyFill="1" applyBorder="1" applyAlignment="1">
      <alignment wrapText="1"/>
    </xf>
    <xf numFmtId="165" fontId="38" fillId="0" borderId="66" xfId="44" applyNumberFormat="1" applyFont="1" applyFill="1" applyBorder="1" applyAlignment="1">
      <alignment wrapText="1"/>
    </xf>
    <xf numFmtId="165" fontId="38" fillId="0" borderId="67" xfId="44" applyNumberFormat="1" applyFont="1" applyFill="1" applyBorder="1" applyAlignment="1">
      <alignment horizontal="right" wrapText="1"/>
    </xf>
    <xf numFmtId="166" fontId="38" fillId="43" borderId="66" xfId="0" applyNumberFormat="1" applyFont="1" applyFill="1" applyBorder="1" applyAlignment="1">
      <alignment wrapText="1"/>
    </xf>
    <xf numFmtId="0" fontId="45" fillId="43" borderId="66" xfId="0" applyNumberFormat="1" applyFont="1" applyFill="1" applyBorder="1" applyAlignment="1">
      <alignment wrapText="1"/>
    </xf>
    <xf numFmtId="43" fontId="38" fillId="43" borderId="66" xfId="0" applyNumberFormat="1" applyFont="1" applyFill="1" applyBorder="1" applyAlignment="1">
      <alignment wrapText="1"/>
    </xf>
    <xf numFmtId="2" fontId="45" fillId="43" borderId="66" xfId="0" applyNumberFormat="1" applyFont="1" applyFill="1" applyBorder="1" applyAlignment="1">
      <alignment wrapText="1"/>
    </xf>
    <xf numFmtId="9" fontId="38" fillId="43" borderId="66" xfId="45" applyFont="1" applyFill="1" applyBorder="1" applyAlignment="1">
      <alignment wrapText="1"/>
    </xf>
    <xf numFmtId="14" fontId="46" fillId="0" borderId="79" xfId="0" applyNumberFormat="1" applyFont="1" applyFill="1" applyBorder="1" applyAlignment="1">
      <alignment horizontal="right" vertical="center" wrapText="1"/>
    </xf>
    <xf numFmtId="0" fontId="38" fillId="0" borderId="69" xfId="0" applyFont="1" applyFill="1" applyBorder="1" applyAlignment="1">
      <alignment horizontal="center" wrapText="1"/>
    </xf>
    <xf numFmtId="0" fontId="39" fillId="0" borderId="69" xfId="0" applyFont="1" applyFill="1" applyBorder="1" applyAlignment="1">
      <alignment wrapText="1"/>
    </xf>
    <xf numFmtId="165" fontId="38" fillId="0" borderId="69" xfId="44" applyNumberFormat="1" applyFont="1" applyFill="1" applyBorder="1" applyAlignment="1">
      <alignment wrapText="1"/>
    </xf>
    <xf numFmtId="165" fontId="38" fillId="0" borderId="70" xfId="44" applyNumberFormat="1" applyFont="1" applyFill="1" applyBorder="1" applyAlignment="1">
      <alignment horizontal="right" wrapText="1"/>
    </xf>
    <xf numFmtId="166" fontId="38" fillId="43" borderId="69" xfId="0" applyNumberFormat="1" applyFont="1" applyFill="1" applyBorder="1" applyAlignment="1">
      <alignment wrapText="1"/>
    </xf>
    <xf numFmtId="2" fontId="45" fillId="43" borderId="69" xfId="0" applyNumberFormat="1" applyFont="1" applyFill="1" applyBorder="1" applyAlignment="1">
      <alignment wrapText="1"/>
    </xf>
    <xf numFmtId="43" fontId="38" fillId="43" borderId="69" xfId="0" applyNumberFormat="1" applyFont="1" applyFill="1" applyBorder="1" applyAlignment="1">
      <alignment wrapText="1"/>
    </xf>
    <xf numFmtId="9" fontId="38" fillId="43" borderId="69" xfId="45" applyFont="1" applyFill="1" applyBorder="1" applyAlignment="1">
      <alignment wrapText="1"/>
    </xf>
    <xf numFmtId="14" fontId="38" fillId="0" borderId="31" xfId="0" applyNumberFormat="1" applyFont="1" applyFill="1" applyBorder="1" applyAlignment="1">
      <alignment horizontal="right" vertical="center" wrapText="1"/>
    </xf>
    <xf numFmtId="0" fontId="38" fillId="0" borderId="72" xfId="0" applyFont="1" applyFill="1" applyBorder="1" applyAlignment="1">
      <alignment horizontal="center" wrapText="1"/>
    </xf>
    <xf numFmtId="0" fontId="39" fillId="0" borderId="72" xfId="0" applyFont="1" applyFill="1" applyBorder="1" applyAlignment="1">
      <alignment wrapText="1"/>
    </xf>
    <xf numFmtId="165" fontId="38" fillId="0" borderId="72" xfId="44" applyNumberFormat="1" applyFont="1" applyFill="1" applyBorder="1" applyAlignment="1">
      <alignment wrapText="1"/>
    </xf>
    <xf numFmtId="165" fontId="38" fillId="0" borderId="73" xfId="44" applyNumberFormat="1" applyFont="1" applyFill="1" applyBorder="1" applyAlignment="1">
      <alignment horizontal="right" wrapText="1"/>
    </xf>
    <xf numFmtId="166" fontId="38" fillId="43" borderId="72" xfId="0" applyNumberFormat="1" applyFont="1" applyFill="1" applyBorder="1" applyAlignment="1">
      <alignment wrapText="1"/>
    </xf>
    <xf numFmtId="2" fontId="45" fillId="43" borderId="72" xfId="0" applyNumberFormat="1" applyFont="1" applyFill="1" applyBorder="1" applyAlignment="1">
      <alignment wrapText="1"/>
    </xf>
    <xf numFmtId="43" fontId="38" fillId="43" borderId="72" xfId="0" applyNumberFormat="1" applyFont="1" applyFill="1" applyBorder="1" applyAlignment="1">
      <alignment wrapText="1"/>
    </xf>
    <xf numFmtId="9" fontId="38" fillId="43" borderId="72" xfId="45" applyFont="1" applyFill="1" applyBorder="1" applyAlignment="1">
      <alignment wrapText="1"/>
    </xf>
    <xf numFmtId="0" fontId="38" fillId="0" borderId="81" xfId="0" applyFont="1" applyFill="1" applyBorder="1" applyAlignment="1">
      <alignment horizontal="center" wrapText="1"/>
    </xf>
    <xf numFmtId="0" fontId="39" fillId="0" borderId="81" xfId="0" applyFont="1" applyFill="1" applyBorder="1" applyAlignment="1">
      <alignment wrapText="1"/>
    </xf>
    <xf numFmtId="165" fontId="38" fillId="0" borderId="81" xfId="44" applyNumberFormat="1" applyFont="1" applyFill="1" applyBorder="1" applyAlignment="1">
      <alignment wrapText="1"/>
    </xf>
    <xf numFmtId="165" fontId="38" fillId="0" borderId="82" xfId="44" applyNumberFormat="1" applyFont="1" applyFill="1" applyBorder="1" applyAlignment="1">
      <alignment horizontal="right" wrapText="1"/>
    </xf>
    <xf numFmtId="43" fontId="38" fillId="43" borderId="81" xfId="0" applyNumberFormat="1" applyFont="1" applyFill="1" applyBorder="1" applyAlignment="1">
      <alignment wrapText="1"/>
    </xf>
    <xf numFmtId="2" fontId="45" fillId="43" borderId="81" xfId="0" applyNumberFormat="1" applyFont="1" applyFill="1" applyBorder="1" applyAlignment="1">
      <alignment wrapText="1"/>
    </xf>
    <xf numFmtId="14" fontId="38" fillId="0" borderId="79" xfId="0" applyNumberFormat="1" applyFont="1" applyFill="1" applyBorder="1" applyAlignment="1">
      <alignment horizontal="left" vertical="center" wrapText="1"/>
    </xf>
    <xf numFmtId="0" fontId="38" fillId="0" borderId="83" xfId="0" applyFont="1" applyFill="1" applyBorder="1" applyAlignment="1">
      <alignment horizontal="center" wrapText="1"/>
    </xf>
    <xf numFmtId="0" fontId="39" fillId="0" borderId="83" xfId="0" applyFont="1" applyFill="1" applyBorder="1" applyAlignment="1">
      <alignment wrapText="1"/>
    </xf>
    <xf numFmtId="165" fontId="38" fillId="0" borderId="83" xfId="44" applyNumberFormat="1" applyFont="1" applyFill="1" applyBorder="1" applyAlignment="1">
      <alignment wrapText="1"/>
    </xf>
    <xf numFmtId="165" fontId="38" fillId="0" borderId="84" xfId="44" applyNumberFormat="1" applyFont="1" applyFill="1" applyBorder="1" applyAlignment="1">
      <alignment horizontal="right" wrapText="1"/>
    </xf>
    <xf numFmtId="166" fontId="38" fillId="43" borderId="83" xfId="0" applyNumberFormat="1" applyFont="1" applyFill="1" applyBorder="1" applyAlignment="1">
      <alignment wrapText="1"/>
    </xf>
    <xf numFmtId="0" fontId="45" fillId="43" borderId="83" xfId="0" applyNumberFormat="1" applyFont="1" applyFill="1" applyBorder="1" applyAlignment="1">
      <alignment wrapText="1"/>
    </xf>
    <xf numFmtId="43" fontId="38" fillId="43" borderId="83" xfId="0" applyNumberFormat="1" applyFont="1" applyFill="1" applyBorder="1" applyAlignment="1">
      <alignment wrapText="1"/>
    </xf>
    <xf numFmtId="2" fontId="45" fillId="43" borderId="83" xfId="0" applyNumberFormat="1" applyFont="1" applyFill="1" applyBorder="1" applyAlignment="1">
      <alignment wrapText="1"/>
    </xf>
    <xf numFmtId="9" fontId="38" fillId="43" borderId="83" xfId="45" applyFont="1" applyFill="1" applyBorder="1" applyAlignment="1">
      <alignment wrapText="1"/>
    </xf>
    <xf numFmtId="14" fontId="38" fillId="0" borderId="86" xfId="0" applyNumberFormat="1" applyFont="1" applyFill="1" applyBorder="1" applyAlignment="1">
      <alignment horizontal="right" vertical="center" wrapText="1"/>
    </xf>
    <xf numFmtId="0" fontId="38" fillId="0" borderId="87" xfId="0" applyFont="1" applyFill="1" applyBorder="1" applyAlignment="1">
      <alignment horizontal="center" wrapText="1"/>
    </xf>
    <xf numFmtId="0" fontId="39" fillId="0" borderId="87" xfId="0" applyFont="1" applyFill="1" applyBorder="1" applyAlignment="1">
      <alignment wrapText="1"/>
    </xf>
    <xf numFmtId="0" fontId="39" fillId="0" borderId="25" xfId="0" applyFont="1" applyFill="1" applyBorder="1" applyAlignment="1">
      <alignment wrapText="1"/>
    </xf>
    <xf numFmtId="165" fontId="38" fillId="0" borderId="87" xfId="44" applyNumberFormat="1" applyFont="1" applyFill="1" applyBorder="1" applyAlignment="1">
      <alignment wrapText="1"/>
    </xf>
    <xf numFmtId="165" fontId="38" fillId="0" borderId="88" xfId="44" applyNumberFormat="1" applyFont="1" applyFill="1" applyBorder="1" applyAlignment="1">
      <alignment horizontal="right" wrapText="1"/>
    </xf>
    <xf numFmtId="166" fontId="38" fillId="43" borderId="87" xfId="0" applyNumberFormat="1" applyFont="1" applyFill="1" applyBorder="1" applyAlignment="1">
      <alignment wrapText="1"/>
    </xf>
    <xf numFmtId="2" fontId="45" fillId="43" borderId="87" xfId="0" applyNumberFormat="1" applyFont="1" applyFill="1" applyBorder="1" applyAlignment="1">
      <alignment wrapText="1"/>
    </xf>
    <xf numFmtId="43" fontId="38" fillId="43" borderId="87" xfId="0" applyNumberFormat="1" applyFont="1" applyFill="1" applyBorder="1" applyAlignment="1">
      <alignment wrapText="1"/>
    </xf>
    <xf numFmtId="9" fontId="38" fillId="43" borderId="87" xfId="45" applyFont="1" applyFill="1" applyBorder="1" applyAlignment="1">
      <alignment wrapText="1"/>
    </xf>
    <xf numFmtId="0" fontId="3" fillId="0" borderId="5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5" fillId="36" borderId="4" xfId="0" applyFont="1" applyFill="1" applyBorder="1" applyAlignment="1"/>
    <xf numFmtId="167" fontId="48" fillId="0" borderId="23" xfId="0" applyNumberFormat="1" applyFont="1" applyFill="1" applyBorder="1" applyAlignment="1">
      <alignment vertical="center" wrapText="1"/>
    </xf>
    <xf numFmtId="167" fontId="48" fillId="0" borderId="2" xfId="0" applyNumberFormat="1" applyFont="1" applyFill="1" applyBorder="1" applyAlignment="1">
      <alignment vertical="center" wrapText="1"/>
    </xf>
    <xf numFmtId="167" fontId="49" fillId="43" borderId="2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wrapText="1"/>
    </xf>
    <xf numFmtId="0" fontId="50" fillId="0" borderId="0" xfId="0" applyFont="1"/>
    <xf numFmtId="0" fontId="0" fillId="46" borderId="0" xfId="0" applyFont="1" applyFill="1"/>
    <xf numFmtId="0" fontId="3" fillId="46" borderId="0" xfId="0" applyFont="1" applyFill="1"/>
    <xf numFmtId="0" fontId="52" fillId="0" borderId="0" xfId="0" applyFont="1"/>
    <xf numFmtId="0" fontId="0" fillId="0" borderId="0" xfId="0"/>
    <xf numFmtId="0" fontId="16" fillId="0" borderId="2" xfId="0" applyFont="1" applyBorder="1" applyAlignment="1"/>
    <xf numFmtId="168" fontId="3" fillId="0" borderId="49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2" xfId="0" applyFont="1" applyFill="1" applyBorder="1"/>
    <xf numFmtId="0" fontId="1" fillId="47" borderId="0" xfId="0" applyFont="1" applyFill="1"/>
    <xf numFmtId="0" fontId="3" fillId="47" borderId="0" xfId="0" applyFont="1" applyFill="1"/>
    <xf numFmtId="0" fontId="0" fillId="47" borderId="0" xfId="0" applyFont="1" applyFill="1"/>
    <xf numFmtId="0" fontId="27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0" fillId="0" borderId="0" xfId="0" applyFont="1" applyFill="1"/>
    <xf numFmtId="0" fontId="1" fillId="0" borderId="0" xfId="0" applyFont="1" applyFill="1"/>
    <xf numFmtId="0" fontId="0" fillId="0" borderId="0" xfId="0" quotePrefix="1" applyFont="1" applyFill="1"/>
    <xf numFmtId="0" fontId="0" fillId="2" borderId="0" xfId="0" applyFont="1" applyFill="1"/>
    <xf numFmtId="0" fontId="30" fillId="48" borderId="0" xfId="0" applyFont="1" applyFill="1"/>
    <xf numFmtId="0" fontId="3" fillId="0" borderId="55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4" xfId="0" applyFont="1" applyBorder="1" applyAlignment="1">
      <alignment vertical="center"/>
    </xf>
    <xf numFmtId="49" fontId="3" fillId="0" borderId="62" xfId="0" applyNumberFormat="1" applyFont="1" applyBorder="1" applyAlignment="1">
      <alignment horizontal="left" vertical="center"/>
    </xf>
    <xf numFmtId="0" fontId="3" fillId="0" borderId="0" xfId="0" applyFont="1" applyBorder="1"/>
    <xf numFmtId="0" fontId="3" fillId="0" borderId="62" xfId="0" applyFont="1" applyBorder="1"/>
    <xf numFmtId="0" fontId="3" fillId="0" borderId="65" xfId="0" applyFont="1" applyBorder="1"/>
    <xf numFmtId="0" fontId="3" fillId="35" borderId="75" xfId="0" applyFont="1" applyFill="1" applyBorder="1"/>
    <xf numFmtId="0" fontId="3" fillId="35" borderId="76" xfId="0" applyFont="1" applyFill="1" applyBorder="1"/>
    <xf numFmtId="0" fontId="3" fillId="35" borderId="77" xfId="0" applyFont="1" applyFill="1" applyBorder="1"/>
    <xf numFmtId="0" fontId="0" fillId="0" borderId="2" xfId="0" applyBorder="1" applyAlignment="1">
      <alignment vertical="top"/>
    </xf>
    <xf numFmtId="14" fontId="0" fillId="0" borderId="2" xfId="0" applyNumberForma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164" fontId="0" fillId="0" borderId="2" xfId="0" applyNumberFormat="1" applyBorder="1" applyAlignment="1">
      <alignment horizontal="right" vertical="top"/>
    </xf>
    <xf numFmtId="0" fontId="0" fillId="0" borderId="0" xfId="0" applyBorder="1" applyAlignment="1">
      <alignment vertical="top"/>
    </xf>
    <xf numFmtId="0" fontId="50" fillId="49" borderId="2" xfId="0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0" borderId="6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49" fontId="0" fillId="0" borderId="65" xfId="0" applyNumberFormat="1" applyFont="1" applyBorder="1" applyAlignment="1">
      <alignment horizontal="left" vertical="center"/>
    </xf>
    <xf numFmtId="49" fontId="0" fillId="0" borderId="46" xfId="0" applyNumberFormat="1" applyFont="1" applyBorder="1" applyAlignment="1">
      <alignment horizontal="left" vertical="center"/>
    </xf>
    <xf numFmtId="0" fontId="3" fillId="0" borderId="65" xfId="0" applyFont="1" applyBorder="1" applyAlignment="1">
      <alignment vertical="top"/>
    </xf>
    <xf numFmtId="0" fontId="3" fillId="0" borderId="46" xfId="0" applyFont="1" applyBorder="1" applyAlignment="1">
      <alignment vertical="top"/>
    </xf>
    <xf numFmtId="49" fontId="3" fillId="0" borderId="65" xfId="0" applyNumberFormat="1" applyFont="1" applyBorder="1" applyAlignment="1">
      <alignment horizontal="left" vertical="center"/>
    </xf>
    <xf numFmtId="0" fontId="3" fillId="0" borderId="54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center"/>
    </xf>
    <xf numFmtId="0" fontId="3" fillId="0" borderId="96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center"/>
    </xf>
    <xf numFmtId="0" fontId="20" fillId="35" borderId="20" xfId="0" applyFont="1" applyFill="1" applyBorder="1" applyAlignment="1">
      <alignment horizontal="center"/>
    </xf>
    <xf numFmtId="0" fontId="20" fillId="35" borderId="21" xfId="0" applyFont="1" applyFill="1" applyBorder="1" applyAlignment="1">
      <alignment horizontal="center"/>
    </xf>
    <xf numFmtId="0" fontId="20" fillId="35" borderId="2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4" fillId="37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49" fontId="3" fillId="0" borderId="59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left" vertical="center"/>
    </xf>
    <xf numFmtId="49" fontId="3" fillId="0" borderId="5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24" fillId="37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24" fillId="37" borderId="2" xfId="0" applyFont="1" applyFill="1" applyBorder="1" applyAlignment="1">
      <alignment horizontal="left" vertical="center"/>
    </xf>
    <xf numFmtId="0" fontId="3" fillId="36" borderId="30" xfId="0" applyFont="1" applyFill="1" applyBorder="1" applyAlignment="1">
      <alignment horizontal="left"/>
    </xf>
    <xf numFmtId="0" fontId="29" fillId="36" borderId="79" xfId="0" applyFont="1" applyFill="1" applyBorder="1" applyAlignment="1">
      <alignment horizontal="left" vertical="center"/>
    </xf>
    <xf numFmtId="0" fontId="29" fillId="36" borderId="79" xfId="0" applyFont="1" applyFill="1" applyBorder="1" applyAlignment="1">
      <alignment horizontal="left"/>
    </xf>
    <xf numFmtId="0" fontId="3" fillId="36" borderId="31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5" fillId="36" borderId="0" xfId="0" applyFont="1" applyFill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4" fillId="37" borderId="23" xfId="0" applyFont="1" applyFill="1" applyBorder="1" applyAlignment="1">
      <alignment horizontal="left"/>
    </xf>
    <xf numFmtId="0" fontId="24" fillId="37" borderId="24" xfId="0" applyFont="1" applyFill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25" fillId="36" borderId="7" xfId="0" applyFont="1" applyFill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23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49" fontId="3" fillId="0" borderId="62" xfId="0" applyNumberFormat="1" applyFont="1" applyBorder="1" applyAlignment="1">
      <alignment horizontal="left" vertical="center"/>
    </xf>
    <xf numFmtId="49" fontId="3" fillId="0" borderId="63" xfId="0" applyNumberFormat="1" applyFont="1" applyBorder="1" applyAlignment="1">
      <alignment horizontal="left" vertical="center"/>
    </xf>
    <xf numFmtId="0" fontId="3" fillId="0" borderId="54" xfId="0" applyFont="1" applyBorder="1" applyAlignment="1">
      <alignment vertical="center"/>
    </xf>
    <xf numFmtId="49" fontId="3" fillId="0" borderId="64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" fillId="38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8" fillId="0" borderId="78" xfId="0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9" fontId="38" fillId="43" borderId="68" xfId="0" applyNumberFormat="1" applyFont="1" applyFill="1" applyBorder="1" applyAlignment="1">
      <alignment horizontal="center" vertical="center"/>
    </xf>
    <xf numFmtId="9" fontId="38" fillId="43" borderId="71" xfId="0" applyNumberFormat="1" applyFont="1" applyFill="1" applyBorder="1" applyAlignment="1">
      <alignment horizontal="center" vertical="center"/>
    </xf>
    <xf numFmtId="9" fontId="38" fillId="43" borderId="89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wrapText="1"/>
    </xf>
    <xf numFmtId="0" fontId="38" fillId="0" borderId="44" xfId="0" applyFont="1" applyFill="1" applyBorder="1" applyAlignment="1">
      <alignment horizontal="center" vertical="center" wrapText="1"/>
    </xf>
    <xf numFmtId="0" fontId="38" fillId="0" borderId="80" xfId="0" applyFont="1" applyFill="1" applyBorder="1" applyAlignment="1">
      <alignment horizontal="center" vertical="center" wrapText="1"/>
    </xf>
    <xf numFmtId="9" fontId="38" fillId="43" borderId="74" xfId="0" applyNumberFormat="1" applyFont="1" applyFill="1" applyBorder="1" applyAlignment="1">
      <alignment horizontal="center" vertical="center"/>
    </xf>
    <xf numFmtId="0" fontId="39" fillId="40" borderId="31" xfId="0" applyFont="1" applyFill="1" applyBorder="1" applyAlignment="1">
      <alignment horizontal="center" wrapText="1"/>
    </xf>
    <xf numFmtId="0" fontId="39" fillId="41" borderId="31" xfId="0" applyFont="1" applyFill="1" applyBorder="1" applyAlignment="1">
      <alignment horizontal="center" wrapText="1"/>
    </xf>
    <xf numFmtId="0" fontId="39" fillId="42" borderId="38" xfId="0" applyFont="1" applyFill="1" applyBorder="1" applyAlignment="1">
      <alignment horizontal="center" wrapText="1"/>
    </xf>
    <xf numFmtId="0" fontId="39" fillId="42" borderId="1" xfId="0" applyFont="1" applyFill="1" applyBorder="1" applyAlignment="1">
      <alignment horizontal="center" wrapText="1"/>
    </xf>
    <xf numFmtId="0" fontId="35" fillId="36" borderId="3" xfId="0" applyFont="1" applyFill="1" applyBorder="1" applyAlignment="1">
      <alignment horizontal="center" wrapText="1"/>
    </xf>
    <xf numFmtId="0" fontId="35" fillId="36" borderId="4" xfId="0" applyFont="1" applyFill="1" applyBorder="1" applyAlignment="1">
      <alignment horizontal="center" wrapText="1"/>
    </xf>
    <xf numFmtId="0" fontId="35" fillId="36" borderId="4" xfId="0" applyFont="1" applyFill="1" applyBorder="1" applyAlignment="1">
      <alignment horizontal="left"/>
    </xf>
    <xf numFmtId="0" fontId="35" fillId="36" borderId="6" xfId="0" applyFont="1" applyFill="1" applyBorder="1" applyAlignment="1">
      <alignment horizontal="center" wrapText="1"/>
    </xf>
    <xf numFmtId="0" fontId="35" fillId="36" borderId="0" xfId="0" applyFont="1" applyFill="1" applyBorder="1" applyAlignment="1">
      <alignment horizontal="center" wrapText="1"/>
    </xf>
    <xf numFmtId="0" fontId="35" fillId="36" borderId="0" xfId="0" applyFont="1" applyFill="1" applyBorder="1" applyAlignment="1">
      <alignment horizontal="left" wrapText="1"/>
    </xf>
    <xf numFmtId="0" fontId="38" fillId="0" borderId="85" xfId="0" applyFont="1" applyFill="1" applyBorder="1" applyAlignment="1">
      <alignment horizontal="center" vertical="center" wrapText="1"/>
    </xf>
    <xf numFmtId="169" fontId="3" fillId="0" borderId="59" xfId="0" applyNumberFormat="1" applyFont="1" applyBorder="1" applyAlignment="1">
      <alignment horizontal="left" vertical="center"/>
    </xf>
    <xf numFmtId="169" fontId="3" fillId="0" borderId="49" xfId="0" applyNumberFormat="1" applyFont="1" applyBorder="1" applyAlignment="1">
      <alignment horizontal="left" vertical="center"/>
    </xf>
    <xf numFmtId="169" fontId="3" fillId="0" borderId="62" xfId="0" applyNumberFormat="1" applyFont="1" applyBorder="1" applyAlignment="1">
      <alignment horizontal="left"/>
    </xf>
    <xf numFmtId="169" fontId="3" fillId="0" borderId="46" xfId="0" applyNumberFormat="1" applyFont="1" applyBorder="1" applyAlignment="1">
      <alignment horizontal="left"/>
    </xf>
    <xf numFmtId="0" fontId="3" fillId="0" borderId="5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9" fontId="3" fillId="0" borderId="55" xfId="0" applyNumberFormat="1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49" fontId="3" fillId="0" borderId="59" xfId="0" applyNumberFormat="1" applyFont="1" applyBorder="1" applyAlignment="1">
      <alignment vertical="center"/>
    </xf>
    <xf numFmtId="49" fontId="3" fillId="0" borderId="49" xfId="0" applyNumberFormat="1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69" fontId="3" fillId="0" borderId="91" xfId="0" applyNumberFormat="1" applyFont="1" applyBorder="1" applyAlignment="1">
      <alignment horizontal="left"/>
    </xf>
    <xf numFmtId="169" fontId="3" fillId="0" borderId="93" xfId="0" applyNumberFormat="1" applyFont="1" applyBorder="1" applyAlignment="1">
      <alignment horizontal="left"/>
    </xf>
    <xf numFmtId="169" fontId="3" fillId="0" borderId="94" xfId="0" applyNumberFormat="1" applyFont="1" applyBorder="1" applyAlignment="1">
      <alignment horizontal="left"/>
    </xf>
    <xf numFmtId="0" fontId="3" fillId="0" borderId="92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169" fontId="3" fillId="0" borderId="62" xfId="0" applyNumberFormat="1" applyFont="1" applyBorder="1" applyAlignment="1">
      <alignment horizontal="left" vertical="center"/>
    </xf>
    <xf numFmtId="169" fontId="3" fillId="0" borderId="65" xfId="0" applyNumberFormat="1" applyFont="1" applyBorder="1" applyAlignment="1">
      <alignment horizontal="left" vertical="center"/>
    </xf>
    <xf numFmtId="169" fontId="3" fillId="0" borderId="46" xfId="0" applyNumberFormat="1" applyFont="1" applyBorder="1" applyAlignment="1">
      <alignment horizontal="left" vertical="center"/>
    </xf>
    <xf numFmtId="169" fontId="3" fillId="0" borderId="56" xfId="0" applyNumberFormat="1" applyFont="1" applyBorder="1" applyAlignment="1">
      <alignment horizontal="left" vertical="center"/>
    </xf>
    <xf numFmtId="169" fontId="3" fillId="0" borderId="50" xfId="0" applyNumberFormat="1" applyFont="1" applyBorder="1" applyAlignment="1">
      <alignment horizontal="left" vertical="center"/>
    </xf>
    <xf numFmtId="169" fontId="3" fillId="0" borderId="52" xfId="0" applyNumberFormat="1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1" fillId="0" borderId="30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0" fillId="0" borderId="2" xfId="0" applyFont="1" applyBorder="1" applyAlignment="1">
      <alignment horizontal="left"/>
    </xf>
    <xf numFmtId="0" fontId="30" fillId="0" borderId="59" xfId="0" applyFont="1" applyBorder="1" applyAlignment="1">
      <alignment vertical="center"/>
    </xf>
    <xf numFmtId="0" fontId="30" fillId="0" borderId="55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30" fillId="0" borderId="59" xfId="0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2" fillId="0" borderId="4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" fillId="44" borderId="2" xfId="0" applyFont="1" applyFill="1" applyBorder="1" applyAlignment="1">
      <alignment horizontal="center" vertical="center"/>
    </xf>
    <xf numFmtId="0" fontId="1" fillId="44" borderId="2" xfId="0" applyFont="1" applyFill="1" applyBorder="1" applyAlignment="1">
      <alignment horizontal="center" vertical="center" wrapText="1"/>
    </xf>
    <xf numFmtId="0" fontId="3" fillId="36" borderId="59" xfId="0" applyFont="1" applyFill="1" applyBorder="1" applyAlignment="1">
      <alignment horizontal="left" vertical="center"/>
    </xf>
    <xf numFmtId="0" fontId="3" fillId="36" borderId="49" xfId="0" applyFont="1" applyFill="1" applyBorder="1" applyAlignment="1">
      <alignment horizontal="left" vertical="center"/>
    </xf>
    <xf numFmtId="0" fontId="3" fillId="36" borderId="59" xfId="0" applyFont="1" applyFill="1" applyBorder="1" applyAlignment="1">
      <alignment vertical="center"/>
    </xf>
    <xf numFmtId="0" fontId="3" fillId="36" borderId="49" xfId="0" applyFont="1" applyFill="1" applyBorder="1" applyAlignment="1">
      <alignment vertical="center"/>
    </xf>
    <xf numFmtId="0" fontId="3" fillId="36" borderId="55" xfId="0" applyFont="1" applyFill="1" applyBorder="1" applyAlignment="1">
      <alignment vertical="center"/>
    </xf>
    <xf numFmtId="0" fontId="3" fillId="36" borderId="55" xfId="0" applyFont="1" applyFill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21" fillId="2" borderId="0" xfId="0" applyFont="1" applyFill="1"/>
    <xf numFmtId="0" fontId="3" fillId="0" borderId="0" xfId="0" applyFont="1" applyFill="1" applyBorder="1"/>
    <xf numFmtId="0" fontId="54" fillId="0" borderId="0" xfId="0" applyFont="1" applyAlignment="1">
      <alignment vertical="center"/>
    </xf>
    <xf numFmtId="0" fontId="55" fillId="50" borderId="2" xfId="0" applyFont="1" applyFill="1" applyBorder="1" applyAlignment="1">
      <alignment horizontal="center"/>
    </xf>
    <xf numFmtId="0" fontId="0" fillId="0" borderId="2" xfId="0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Percent" xfId="45" builtinId="5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95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17929</xdr:colOff>
      <xdr:row>4</xdr:row>
      <xdr:rowOff>71717</xdr:rowOff>
    </xdr:from>
    <xdr:to>
      <xdr:col>8</xdr:col>
      <xdr:colOff>553984</xdr:colOff>
      <xdr:row>6</xdr:row>
      <xdr:rowOff>132229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364" y="806823"/>
          <a:ext cx="1137811" cy="439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511967</xdr:colOff>
      <xdr:row>9</xdr:row>
      <xdr:rowOff>11905</xdr:rowOff>
    </xdr:from>
    <xdr:to>
      <xdr:col>18</xdr:col>
      <xdr:colOff>99835</xdr:colOff>
      <xdr:row>10</xdr:row>
      <xdr:rowOff>166638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1967" y="1809749"/>
          <a:ext cx="1409524" cy="380952"/>
        </a:xfrm>
        <a:prstGeom prst="rect">
          <a:avLst/>
        </a:prstGeom>
      </xdr:spPr>
    </xdr:pic>
    <xdr:clientData/>
  </xdr:twoCellAnchor>
  <xdr:twoCellAnchor editAs="oneCell">
    <xdr:from>
      <xdr:col>7</xdr:col>
      <xdr:colOff>38101</xdr:colOff>
      <xdr:row>4</xdr:row>
      <xdr:rowOff>185738</xdr:rowOff>
    </xdr:from>
    <xdr:to>
      <xdr:col>8</xdr:col>
      <xdr:colOff>566312</xdr:colOff>
      <xdr:row>7</xdr:row>
      <xdr:rowOff>22552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6" y="959644"/>
          <a:ext cx="1123524" cy="444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584575</xdr:colOff>
      <xdr:row>63</xdr:row>
      <xdr:rowOff>25533</xdr:rowOff>
    </xdr:from>
    <xdr:to>
      <xdr:col>38</xdr:col>
      <xdr:colOff>41464</xdr:colOff>
      <xdr:row>79</xdr:row>
      <xdr:rowOff>50285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30881" y="15220709"/>
          <a:ext cx="9210489" cy="28934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77855</xdr:colOff>
      <xdr:row>79</xdr:row>
      <xdr:rowOff>9153</xdr:rowOff>
    </xdr:from>
    <xdr:to>
      <xdr:col>30</xdr:col>
      <xdr:colOff>480019</xdr:colOff>
      <xdr:row>115</xdr:row>
      <xdr:rowOff>25540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10926B-506B-4227-A7E8-AB474195A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9200" y="16399080"/>
          <a:ext cx="26495164" cy="65557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3</xdr:row>
      <xdr:rowOff>104775</xdr:rowOff>
    </xdr:from>
    <xdr:to>
      <xdr:col>10</xdr:col>
      <xdr:colOff>604411</xdr:colOff>
      <xdr:row>5</xdr:row>
      <xdr:rowOff>153521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676275"/>
          <a:ext cx="1137811" cy="4392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10</xdr:col>
      <xdr:colOff>246934</xdr:colOff>
      <xdr:row>25</xdr:row>
      <xdr:rowOff>13760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65760"/>
          <a:ext cx="5733333" cy="422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21</xdr:col>
      <xdr:colOff>172571</xdr:colOff>
      <xdr:row>18</xdr:row>
      <xdr:rowOff>102605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280160"/>
          <a:ext cx="6268571" cy="211428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19</xdr:col>
      <xdr:colOff>351772</xdr:colOff>
      <xdr:row>45</xdr:row>
      <xdr:rowOff>93760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4023360"/>
          <a:ext cx="5228572" cy="43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513600</xdr:colOff>
      <xdr:row>26</xdr:row>
      <xdr:rowOff>57547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6000000" cy="444666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22</xdr:col>
      <xdr:colOff>172571</xdr:colOff>
      <xdr:row>18</xdr:row>
      <xdr:rowOff>102605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1280160"/>
          <a:ext cx="6268571" cy="211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0"/>
  <sheetViews>
    <sheetView workbookViewId="0">
      <selection activeCell="C19" sqref="C19"/>
    </sheetView>
  </sheetViews>
  <sheetFormatPr defaultColWidth="8.88671875" defaultRowHeight="14.4"/>
  <cols>
    <col min="1" max="1" width="8.88671875" style="36"/>
    <col min="2" max="2" width="3.33203125" style="36" bestFit="1" customWidth="1"/>
    <col min="3" max="3" width="58.44140625" style="36" bestFit="1" customWidth="1"/>
    <col min="4" max="4" width="10.6640625" style="36" bestFit="1" customWidth="1"/>
    <col min="5" max="5" width="7" style="36" bestFit="1" customWidth="1"/>
    <col min="6" max="6" width="8.88671875" style="36"/>
    <col min="7" max="7" width="47.33203125" style="36" bestFit="1" customWidth="1"/>
    <col min="8" max="16384" width="8.88671875" style="36"/>
  </cols>
  <sheetData>
    <row r="2" spans="2:7" ht="18">
      <c r="B2" s="252" t="s">
        <v>7</v>
      </c>
      <c r="C2" s="253"/>
      <c r="D2" s="253"/>
      <c r="E2" s="254"/>
    </row>
    <row r="3" spans="2:7">
      <c r="B3" s="2" t="s">
        <v>0</v>
      </c>
      <c r="C3" s="2" t="s">
        <v>8</v>
      </c>
      <c r="D3" s="2" t="s">
        <v>9</v>
      </c>
      <c r="E3" s="2" t="s">
        <v>10</v>
      </c>
      <c r="G3" s="36" t="s">
        <v>427</v>
      </c>
    </row>
    <row r="4" spans="2:7">
      <c r="B4" s="116">
        <v>1</v>
      </c>
      <c r="C4" s="37" t="s">
        <v>103</v>
      </c>
      <c r="D4" s="38" t="s">
        <v>109</v>
      </c>
      <c r="E4" s="38">
        <v>1</v>
      </c>
      <c r="G4" s="36" t="s">
        <v>428</v>
      </c>
    </row>
    <row r="5" spans="2:7">
      <c r="B5" s="116">
        <v>2</v>
      </c>
      <c r="C5" s="37" t="s">
        <v>104</v>
      </c>
      <c r="D5" s="38" t="s">
        <v>110</v>
      </c>
      <c r="E5" s="38">
        <v>1</v>
      </c>
      <c r="G5" s="36" t="s">
        <v>429</v>
      </c>
    </row>
    <row r="6" spans="2:7">
      <c r="B6" s="116">
        <v>3</v>
      </c>
      <c r="C6" s="37" t="s">
        <v>105</v>
      </c>
      <c r="D6" s="38" t="s">
        <v>111</v>
      </c>
      <c r="E6" s="38">
        <v>2</v>
      </c>
    </row>
    <row r="7" spans="2:7">
      <c r="B7" s="116">
        <v>4</v>
      </c>
      <c r="C7" s="37" t="s">
        <v>397</v>
      </c>
      <c r="D7" s="38" t="s">
        <v>112</v>
      </c>
      <c r="E7" s="38">
        <v>3</v>
      </c>
    </row>
    <row r="8" spans="2:7">
      <c r="B8" s="116">
        <v>5</v>
      </c>
      <c r="C8" s="37" t="s">
        <v>106</v>
      </c>
      <c r="D8" s="38" t="s">
        <v>113</v>
      </c>
      <c r="E8" s="38">
        <v>3</v>
      </c>
    </row>
    <row r="9" spans="2:7">
      <c r="B9" s="116">
        <v>6</v>
      </c>
      <c r="C9" s="37" t="s">
        <v>107</v>
      </c>
      <c r="D9" s="38" t="s">
        <v>114</v>
      </c>
      <c r="E9" s="38">
        <v>1</v>
      </c>
    </row>
    <row r="10" spans="2:7">
      <c r="B10" s="116">
        <v>7</v>
      </c>
      <c r="C10" s="37" t="s">
        <v>108</v>
      </c>
      <c r="D10" s="38" t="s">
        <v>115</v>
      </c>
      <c r="E10" s="38">
        <v>2</v>
      </c>
    </row>
  </sheetData>
  <mergeCells count="1">
    <mergeCell ref="B2:E2"/>
  </mergeCells>
  <hyperlinks>
    <hyperlink ref="C4" location="ZPM01A!A1" display="Lệnh bảo trì" xr:uid="{00000000-0004-0000-0000-000000000000}"/>
    <hyperlink ref="C5" location="ZPM01B!A1" display="Phiếu yêu cầu xuất kho vật tư phụ tùng thay thế cho lệnh bảo trì" xr:uid="{00000000-0004-0000-0000-000001000000}"/>
    <hyperlink ref="C6" location="ZPP02!A1" display="Kế hoạch bảo trì" xr:uid="{00000000-0004-0000-0000-000002000000}"/>
    <hyperlink ref="C7" location="ZPM03!A1" display="Báo cáo đánh giá thiết bị" xr:uid="{00000000-0004-0000-0000-000003000000}"/>
    <hyperlink ref="C8" location="ZPM04!A1" display="Báo cáo tổng hợp chi phí sửa chữa" xr:uid="{00000000-0004-0000-0000-000004000000}"/>
    <hyperlink ref="C9" location="ZPM05!A1" display="Báo cáo lý lịch thiết bị" xr:uid="{00000000-0004-0000-0000-000005000000}"/>
    <hyperlink ref="C10" location="ZPM06!A1" display="Báo cáo nhu cầu sparepart" xr:uid="{00000000-0004-0000-0000-00000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M3:M6"/>
  <sheetViews>
    <sheetView topLeftCell="A10" workbookViewId="0">
      <selection activeCell="P29" sqref="P29"/>
    </sheetView>
  </sheetViews>
  <sheetFormatPr defaultRowHeight="14.4"/>
  <sheetData>
    <row r="3" spans="13:13">
      <c r="M3" s="203" t="s">
        <v>743</v>
      </c>
    </row>
    <row r="4" spans="13:13">
      <c r="M4" t="s">
        <v>736</v>
      </c>
    </row>
    <row r="5" spans="13:13">
      <c r="M5" t="s">
        <v>737</v>
      </c>
    </row>
    <row r="6" spans="13:13">
      <c r="M6" t="s">
        <v>738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2:F21"/>
  <sheetViews>
    <sheetView workbookViewId="0">
      <selection activeCell="B2" sqref="B2:F21"/>
    </sheetView>
  </sheetViews>
  <sheetFormatPr defaultRowHeight="14.4"/>
  <cols>
    <col min="2" max="2" width="4.44140625" bestFit="1" customWidth="1"/>
    <col min="3" max="3" width="47.109375" bestFit="1" customWidth="1"/>
    <col min="4" max="4" width="39.6640625" bestFit="1" customWidth="1"/>
    <col min="5" max="5" width="6.33203125" bestFit="1" customWidth="1"/>
    <col min="6" max="6" width="11.33203125" bestFit="1" customWidth="1"/>
  </cols>
  <sheetData>
    <row r="2" spans="2:6" ht="18" thickBot="1">
      <c r="B2" s="434" t="s">
        <v>548</v>
      </c>
      <c r="C2" s="434"/>
      <c r="D2" s="434"/>
      <c r="E2" s="434"/>
      <c r="F2" s="434"/>
    </row>
    <row r="3" spans="2:6" ht="15" thickBot="1">
      <c r="B3" s="94" t="s">
        <v>265</v>
      </c>
      <c r="C3" s="95" t="s">
        <v>8</v>
      </c>
      <c r="D3" s="95" t="s">
        <v>503</v>
      </c>
      <c r="E3" s="95" t="s">
        <v>504</v>
      </c>
      <c r="F3" s="95" t="s">
        <v>32</v>
      </c>
    </row>
    <row r="4" spans="2:6" ht="15" thickBot="1">
      <c r="B4" s="96">
        <v>1</v>
      </c>
      <c r="C4" s="97" t="s">
        <v>505</v>
      </c>
      <c r="D4" s="97" t="s">
        <v>506</v>
      </c>
      <c r="E4" s="97" t="s">
        <v>499</v>
      </c>
      <c r="F4" s="97" t="s">
        <v>507</v>
      </c>
    </row>
    <row r="5" spans="2:6" ht="15" thickBot="1">
      <c r="B5" s="96">
        <v>2</v>
      </c>
      <c r="C5" s="97" t="s">
        <v>508</v>
      </c>
      <c r="D5" s="97" t="s">
        <v>509</v>
      </c>
      <c r="E5" s="97" t="s">
        <v>495</v>
      </c>
      <c r="F5" s="97" t="s">
        <v>507</v>
      </c>
    </row>
    <row r="6" spans="2:6" ht="15" thickBot="1">
      <c r="B6" s="96">
        <v>3</v>
      </c>
      <c r="C6" s="97" t="s">
        <v>510</v>
      </c>
      <c r="D6" s="97" t="s">
        <v>511</v>
      </c>
      <c r="E6" s="97" t="s">
        <v>497</v>
      </c>
      <c r="F6" s="97" t="s">
        <v>507</v>
      </c>
    </row>
    <row r="7" spans="2:6" ht="15" thickBot="1">
      <c r="B7" s="96">
        <v>4</v>
      </c>
      <c r="C7" s="97" t="s">
        <v>512</v>
      </c>
      <c r="D7" s="97" t="s">
        <v>513</v>
      </c>
      <c r="E7" s="97" t="s">
        <v>514</v>
      </c>
      <c r="F7" s="97" t="s">
        <v>507</v>
      </c>
    </row>
    <row r="8" spans="2:6" ht="15" thickBot="1">
      <c r="B8" s="96">
        <v>5</v>
      </c>
      <c r="C8" s="97" t="s">
        <v>515</v>
      </c>
      <c r="D8" s="97" t="s">
        <v>516</v>
      </c>
      <c r="E8" s="97" t="s">
        <v>498</v>
      </c>
      <c r="F8" s="97" t="s">
        <v>507</v>
      </c>
    </row>
    <row r="9" spans="2:6" ht="15" thickBot="1">
      <c r="B9" s="96">
        <v>6</v>
      </c>
      <c r="C9" s="97" t="s">
        <v>517</v>
      </c>
      <c r="D9" s="97" t="s">
        <v>518</v>
      </c>
      <c r="E9" s="97" t="s">
        <v>500</v>
      </c>
      <c r="F9" s="97" t="s">
        <v>507</v>
      </c>
    </row>
    <row r="10" spans="2:6" ht="15" thickBot="1">
      <c r="B10" s="96">
        <v>7</v>
      </c>
      <c r="C10" s="97" t="s">
        <v>519</v>
      </c>
      <c r="D10" s="97" t="s">
        <v>520</v>
      </c>
      <c r="E10" s="97" t="s">
        <v>496</v>
      </c>
      <c r="F10" s="97" t="s">
        <v>507</v>
      </c>
    </row>
    <row r="11" spans="2:6" ht="15" thickBot="1">
      <c r="B11" s="96">
        <v>8</v>
      </c>
      <c r="C11" s="97" t="s">
        <v>521</v>
      </c>
      <c r="D11" s="97" t="s">
        <v>522</v>
      </c>
      <c r="E11" s="97" t="s">
        <v>523</v>
      </c>
      <c r="F11" s="97" t="s">
        <v>507</v>
      </c>
    </row>
    <row r="12" spans="2:6" ht="15" thickBot="1">
      <c r="B12" s="96">
        <v>9</v>
      </c>
      <c r="C12" s="97" t="s">
        <v>524</v>
      </c>
      <c r="D12" s="97" t="s">
        <v>525</v>
      </c>
      <c r="E12" s="97" t="s">
        <v>526</v>
      </c>
      <c r="F12" s="97" t="s">
        <v>507</v>
      </c>
    </row>
    <row r="13" spans="2:6" ht="15" thickBot="1">
      <c r="B13" s="96">
        <v>10</v>
      </c>
      <c r="C13" s="97" t="s">
        <v>527</v>
      </c>
      <c r="D13" s="97" t="s">
        <v>528</v>
      </c>
      <c r="E13" s="97" t="s">
        <v>491</v>
      </c>
      <c r="F13" s="97" t="s">
        <v>507</v>
      </c>
    </row>
    <row r="14" spans="2:6" ht="15" thickBot="1">
      <c r="B14" s="96">
        <v>11</v>
      </c>
      <c r="C14" s="97" t="s">
        <v>529</v>
      </c>
      <c r="D14" s="97" t="s">
        <v>530</v>
      </c>
      <c r="E14" s="97" t="s">
        <v>492</v>
      </c>
      <c r="F14" s="97" t="s">
        <v>507</v>
      </c>
    </row>
    <row r="15" spans="2:6" ht="15" thickBot="1">
      <c r="B15" s="96">
        <v>12</v>
      </c>
      <c r="C15" s="97" t="s">
        <v>531</v>
      </c>
      <c r="D15" s="97" t="s">
        <v>532</v>
      </c>
      <c r="E15" s="97" t="s">
        <v>494</v>
      </c>
      <c r="F15" s="97" t="s">
        <v>507</v>
      </c>
    </row>
    <row r="16" spans="2:6" ht="15" thickBot="1">
      <c r="B16" s="96">
        <v>13</v>
      </c>
      <c r="C16" s="97" t="s">
        <v>533</v>
      </c>
      <c r="D16" s="97" t="s">
        <v>534</v>
      </c>
      <c r="E16" s="97" t="s">
        <v>535</v>
      </c>
      <c r="F16" s="97" t="s">
        <v>507</v>
      </c>
    </row>
    <row r="17" spans="2:6" ht="15" thickBot="1">
      <c r="B17" s="96">
        <v>14</v>
      </c>
      <c r="C17" s="97" t="s">
        <v>536</v>
      </c>
      <c r="D17" s="97" t="s">
        <v>537</v>
      </c>
      <c r="E17" s="97" t="s">
        <v>493</v>
      </c>
      <c r="F17" s="97" t="s">
        <v>507</v>
      </c>
    </row>
    <row r="18" spans="2:6" ht="15" thickBot="1">
      <c r="B18" s="96">
        <v>15</v>
      </c>
      <c r="C18" s="97" t="s">
        <v>538</v>
      </c>
      <c r="D18" s="97" t="s">
        <v>539</v>
      </c>
      <c r="E18" s="97" t="s">
        <v>540</v>
      </c>
      <c r="F18" s="97" t="s">
        <v>507</v>
      </c>
    </row>
    <row r="19" spans="2:6" ht="15" thickBot="1">
      <c r="B19" s="96">
        <v>16</v>
      </c>
      <c r="C19" s="97" t="s">
        <v>541</v>
      </c>
      <c r="D19" s="97" t="s">
        <v>542</v>
      </c>
      <c r="E19" s="97" t="s">
        <v>501</v>
      </c>
      <c r="F19" s="97" t="s">
        <v>507</v>
      </c>
    </row>
    <row r="20" spans="2:6" ht="15" thickBot="1">
      <c r="B20" s="96">
        <v>17</v>
      </c>
      <c r="C20" s="97" t="s">
        <v>543</v>
      </c>
      <c r="D20" s="97" t="s">
        <v>544</v>
      </c>
      <c r="E20" s="97" t="s">
        <v>502</v>
      </c>
      <c r="F20" s="97" t="s">
        <v>507</v>
      </c>
    </row>
    <row r="21" spans="2:6" ht="15" thickBot="1">
      <c r="B21" s="96">
        <v>18</v>
      </c>
      <c r="C21" s="97" t="s">
        <v>545</v>
      </c>
      <c r="D21" s="97" t="s">
        <v>546</v>
      </c>
      <c r="E21" s="97" t="s">
        <v>547</v>
      </c>
      <c r="F21" s="97" t="s">
        <v>507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3"/>
  <sheetViews>
    <sheetView topLeftCell="H1" zoomScale="80" zoomScaleNormal="80" workbookViewId="0">
      <selection activeCell="R44" sqref="R44"/>
    </sheetView>
  </sheetViews>
  <sheetFormatPr defaultColWidth="8.88671875" defaultRowHeight="14.4"/>
  <cols>
    <col min="1" max="1" width="8.88671875" style="9"/>
    <col min="2" max="2" width="23.44140625" style="9" customWidth="1"/>
    <col min="3" max="3" width="18.33203125" style="9" customWidth="1"/>
    <col min="4" max="4" width="5.33203125" style="9" customWidth="1"/>
    <col min="5" max="5" width="16.6640625" style="9" customWidth="1"/>
    <col min="6" max="6" width="3.33203125" style="9" customWidth="1"/>
    <col min="7" max="7" width="16" style="9" customWidth="1"/>
    <col min="8" max="8" width="8.88671875" style="9" customWidth="1"/>
    <col min="9" max="12" width="10.6640625" style="9" customWidth="1"/>
    <col min="13" max="13" width="9.6640625" style="9" customWidth="1"/>
    <col min="14" max="14" width="10.33203125" style="9" customWidth="1"/>
    <col min="15" max="15" width="10" style="9" customWidth="1"/>
    <col min="16" max="16" width="11.6640625" style="9" customWidth="1"/>
    <col min="17" max="20" width="11.33203125" style="9" customWidth="1"/>
    <col min="21" max="23" width="8.88671875" style="9"/>
    <col min="24" max="24" width="18.88671875" style="10" customWidth="1"/>
    <col min="25" max="25" width="44" style="9" customWidth="1"/>
    <col min="26" max="26" width="24" style="9" bestFit="1" customWidth="1"/>
    <col min="27" max="27" width="122.6640625" style="9" bestFit="1" customWidth="1"/>
    <col min="28" max="16384" width="8.88671875" style="9"/>
  </cols>
  <sheetData>
    <row r="1" spans="1:27">
      <c r="A1" s="8" t="s">
        <v>116</v>
      </c>
      <c r="B1" s="207" t="s">
        <v>696</v>
      </c>
    </row>
    <row r="3" spans="1:27" ht="15" thickBot="1">
      <c r="B3" s="1" t="s">
        <v>4</v>
      </c>
      <c r="H3" s="103" t="s">
        <v>6</v>
      </c>
      <c r="I3" s="104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2"/>
      <c r="X3" s="1" t="s">
        <v>327</v>
      </c>
    </row>
    <row r="4" spans="1:27" ht="15" customHeight="1" thickBot="1">
      <c r="B4" s="11"/>
      <c r="C4" s="12"/>
      <c r="D4" s="12"/>
      <c r="E4" s="12"/>
      <c r="F4" s="13"/>
      <c r="H4" s="287"/>
      <c r="I4" s="287"/>
      <c r="J4" s="289" t="s">
        <v>28</v>
      </c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94"/>
      <c r="V4" s="294"/>
      <c r="X4" s="40" t="s">
        <v>133</v>
      </c>
      <c r="Y4" s="35" t="s">
        <v>134</v>
      </c>
      <c r="Z4" s="35" t="s">
        <v>135</v>
      </c>
      <c r="AA4" s="35" t="s">
        <v>136</v>
      </c>
    </row>
    <row r="5" spans="1:27" ht="15" customHeight="1" thickBot="1">
      <c r="B5" s="14" t="s">
        <v>117</v>
      </c>
      <c r="C5" s="16"/>
      <c r="D5" s="15"/>
      <c r="E5" s="15"/>
      <c r="F5" s="17"/>
      <c r="H5" s="287"/>
      <c r="I5" s="287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95" t="s">
        <v>131</v>
      </c>
      <c r="V5" s="295"/>
      <c r="X5" s="260" t="s">
        <v>137</v>
      </c>
      <c r="Y5" s="261"/>
      <c r="Z5" s="261"/>
      <c r="AA5" s="262"/>
    </row>
    <row r="6" spans="1:27" ht="15" customHeight="1" thickBot="1">
      <c r="B6" s="14" t="s">
        <v>64</v>
      </c>
      <c r="C6" s="16"/>
      <c r="D6" s="15" t="s">
        <v>5</v>
      </c>
      <c r="E6" s="16"/>
      <c r="F6" s="17"/>
      <c r="H6" s="287"/>
      <c r="I6" s="287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96" t="s">
        <v>132</v>
      </c>
      <c r="V6" s="296"/>
      <c r="X6" s="263" t="s">
        <v>138</v>
      </c>
      <c r="Y6" s="264"/>
      <c r="Z6" s="264"/>
      <c r="AA6" s="265"/>
    </row>
    <row r="7" spans="1:27" ht="15" customHeight="1" thickBot="1">
      <c r="B7" s="14" t="s">
        <v>66</v>
      </c>
      <c r="C7" s="16"/>
      <c r="D7" s="15" t="s">
        <v>5</v>
      </c>
      <c r="E7" s="16"/>
      <c r="F7" s="17"/>
      <c r="H7" s="287"/>
      <c r="I7" s="287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97"/>
      <c r="V7" s="297"/>
      <c r="X7" s="263" t="s">
        <v>139</v>
      </c>
      <c r="Y7" s="264"/>
      <c r="Z7" s="264"/>
      <c r="AA7" s="265"/>
    </row>
    <row r="8" spans="1:27" ht="15" customHeight="1" thickBot="1">
      <c r="B8" s="14" t="s">
        <v>118</v>
      </c>
      <c r="C8" s="16"/>
      <c r="D8" s="15" t="s">
        <v>5</v>
      </c>
      <c r="E8" s="16"/>
      <c r="F8" s="17"/>
      <c r="H8" s="291" t="s">
        <v>29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X8" s="271" t="s">
        <v>430</v>
      </c>
      <c r="Y8" s="272"/>
      <c r="Z8" s="272"/>
      <c r="AA8" s="273"/>
    </row>
    <row r="9" spans="1:27" ht="15" thickBot="1">
      <c r="B9" s="14" t="s">
        <v>119</v>
      </c>
      <c r="C9" s="16"/>
      <c r="D9" s="15" t="s">
        <v>5</v>
      </c>
      <c r="E9" s="16"/>
      <c r="F9" s="17"/>
      <c r="H9" s="292" t="s">
        <v>431</v>
      </c>
      <c r="I9" s="267"/>
      <c r="J9" s="267"/>
      <c r="K9" s="267"/>
      <c r="L9" s="267"/>
      <c r="M9" s="267"/>
      <c r="N9" s="267" t="s">
        <v>432</v>
      </c>
      <c r="O9" s="267"/>
      <c r="P9" s="267"/>
      <c r="Q9" s="267"/>
      <c r="R9" s="267" t="s">
        <v>433</v>
      </c>
      <c r="S9" s="267"/>
      <c r="T9" s="267"/>
      <c r="U9" s="267"/>
      <c r="V9" s="267"/>
      <c r="X9" s="271" t="s">
        <v>434</v>
      </c>
      <c r="Y9" s="272"/>
      <c r="Z9" s="272"/>
      <c r="AA9" s="273"/>
    </row>
    <row r="10" spans="1:27" ht="15" thickBot="1">
      <c r="B10" s="14" t="s">
        <v>120</v>
      </c>
      <c r="C10" s="16"/>
      <c r="D10" s="15" t="s">
        <v>5</v>
      </c>
      <c r="E10" s="16"/>
      <c r="F10" s="17"/>
      <c r="H10" s="267" t="s">
        <v>435</v>
      </c>
      <c r="I10" s="267"/>
      <c r="J10" s="267"/>
      <c r="K10" s="267"/>
      <c r="L10" s="267"/>
      <c r="M10" s="267"/>
      <c r="N10" s="267" t="s">
        <v>436</v>
      </c>
      <c r="O10" s="267"/>
      <c r="P10" s="267"/>
      <c r="Q10" s="267"/>
      <c r="R10" s="267" t="s">
        <v>437</v>
      </c>
      <c r="S10" s="267"/>
      <c r="T10" s="267"/>
      <c r="U10" s="267"/>
      <c r="V10" s="267"/>
      <c r="X10" s="274" t="s">
        <v>438</v>
      </c>
      <c r="Y10" s="275"/>
      <c r="Z10" s="275"/>
      <c r="AA10" s="276"/>
    </row>
    <row r="11" spans="1:27" ht="15" thickBot="1">
      <c r="B11" s="14" t="s">
        <v>121</v>
      </c>
      <c r="C11" s="16"/>
      <c r="D11" s="15" t="s">
        <v>5</v>
      </c>
      <c r="E11" s="16"/>
      <c r="F11" s="17"/>
      <c r="H11" s="266" t="s">
        <v>439</v>
      </c>
      <c r="I11" s="266"/>
      <c r="J11" s="266"/>
      <c r="K11" s="266"/>
      <c r="L11" s="266"/>
      <c r="M11" s="266"/>
      <c r="N11" s="266" t="s">
        <v>440</v>
      </c>
      <c r="O11" s="266"/>
      <c r="P11" s="266"/>
      <c r="Q11" s="266"/>
      <c r="R11" s="267" t="s">
        <v>441</v>
      </c>
      <c r="S11" s="267"/>
      <c r="T11" s="267"/>
      <c r="U11" s="267"/>
      <c r="V11" s="267"/>
      <c r="X11" s="277" t="s">
        <v>400</v>
      </c>
      <c r="Y11" s="268" t="s">
        <v>60</v>
      </c>
      <c r="Z11" s="268" t="s">
        <v>140</v>
      </c>
      <c r="AA11" s="26" t="s">
        <v>141</v>
      </c>
    </row>
    <row r="12" spans="1:27" ht="15" thickBot="1">
      <c r="B12" s="19"/>
      <c r="C12" s="20"/>
      <c r="D12" s="20"/>
      <c r="E12" s="20"/>
      <c r="F12" s="21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7"/>
      <c r="S12" s="267"/>
      <c r="T12" s="267"/>
      <c r="U12" s="267"/>
      <c r="V12" s="267"/>
      <c r="X12" s="278"/>
      <c r="Y12" s="270"/>
      <c r="Z12" s="270"/>
      <c r="AA12" s="27" t="s">
        <v>173</v>
      </c>
    </row>
    <row r="13" spans="1:27" ht="15" customHeight="1" thickBot="1">
      <c r="H13" s="266" t="s">
        <v>442</v>
      </c>
      <c r="I13" s="266"/>
      <c r="J13" s="266"/>
      <c r="K13" s="266"/>
      <c r="L13" s="266"/>
      <c r="M13" s="266"/>
      <c r="N13" s="298" t="s">
        <v>549</v>
      </c>
      <c r="O13" s="298"/>
      <c r="P13" s="298"/>
      <c r="Q13" s="298"/>
      <c r="R13" s="298"/>
      <c r="S13" s="298"/>
      <c r="T13" s="298"/>
      <c r="U13" s="298"/>
      <c r="V13" s="298"/>
      <c r="X13" s="47" t="s">
        <v>401</v>
      </c>
      <c r="Y13" s="27" t="s">
        <v>142</v>
      </c>
      <c r="Z13" s="27" t="s">
        <v>143</v>
      </c>
      <c r="AA13" s="27" t="s">
        <v>144</v>
      </c>
    </row>
    <row r="14" spans="1:27" ht="29.4" customHeight="1" thickBot="1">
      <c r="B14" s="208" t="s">
        <v>735</v>
      </c>
      <c r="C14" s="258" t="s">
        <v>16</v>
      </c>
      <c r="D14" s="259"/>
      <c r="E14" s="259"/>
      <c r="H14" s="266"/>
      <c r="I14" s="266"/>
      <c r="J14" s="266"/>
      <c r="K14" s="266"/>
      <c r="L14" s="266"/>
      <c r="M14" s="266"/>
      <c r="N14" s="298"/>
      <c r="O14" s="298"/>
      <c r="P14" s="298"/>
      <c r="Q14" s="298"/>
      <c r="R14" s="298"/>
      <c r="S14" s="298"/>
      <c r="T14" s="298"/>
      <c r="U14" s="298"/>
      <c r="V14" s="298"/>
      <c r="X14" s="47" t="s">
        <v>402</v>
      </c>
      <c r="Y14" s="27" t="s">
        <v>59</v>
      </c>
      <c r="Z14" s="27" t="s">
        <v>143</v>
      </c>
      <c r="AA14" s="27" t="s">
        <v>338</v>
      </c>
    </row>
    <row r="15" spans="1:27">
      <c r="B15" s="7" t="s">
        <v>12</v>
      </c>
      <c r="C15" s="286" t="s">
        <v>20</v>
      </c>
      <c r="D15" s="286"/>
      <c r="E15" s="286"/>
      <c r="F15" s="48"/>
      <c r="H15" s="290" t="s">
        <v>555</v>
      </c>
      <c r="I15" s="290"/>
      <c r="J15" s="290"/>
      <c r="K15" s="290" t="s">
        <v>556</v>
      </c>
      <c r="L15" s="290"/>
      <c r="M15" s="290"/>
      <c r="N15" s="290" t="s">
        <v>557</v>
      </c>
      <c r="O15" s="290"/>
      <c r="P15" s="290"/>
      <c r="Q15" s="290" t="s">
        <v>558</v>
      </c>
      <c r="R15" s="290"/>
      <c r="S15" s="290"/>
      <c r="T15" s="290" t="s">
        <v>559</v>
      </c>
      <c r="U15" s="290"/>
      <c r="V15" s="290"/>
      <c r="X15" s="277" t="s">
        <v>403</v>
      </c>
      <c r="Y15" s="268" t="s">
        <v>146</v>
      </c>
      <c r="Z15" s="268" t="s">
        <v>143</v>
      </c>
      <c r="AA15" s="26" t="s">
        <v>147</v>
      </c>
    </row>
    <row r="16" spans="1:27">
      <c r="B16" s="7" t="s">
        <v>13</v>
      </c>
      <c r="C16" s="286" t="s">
        <v>23</v>
      </c>
      <c r="D16" s="286"/>
      <c r="E16" s="286"/>
      <c r="F16" s="4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X16" s="279"/>
      <c r="Y16" s="269"/>
      <c r="Z16" s="269"/>
      <c r="AA16" s="26" t="s">
        <v>178</v>
      </c>
    </row>
    <row r="17" spans="2:27" ht="15" thickBot="1">
      <c r="B17" s="7" t="s">
        <v>14</v>
      </c>
      <c r="C17" s="286" t="s">
        <v>24</v>
      </c>
      <c r="D17" s="286"/>
      <c r="E17" s="286"/>
      <c r="F17" s="4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X17" s="278"/>
      <c r="Y17" s="270"/>
      <c r="Z17" s="270"/>
      <c r="AA17" s="27" t="s">
        <v>148</v>
      </c>
    </row>
    <row r="18" spans="2:27">
      <c r="B18" s="7" t="s">
        <v>15</v>
      </c>
      <c r="C18" s="286" t="s">
        <v>16</v>
      </c>
      <c r="D18" s="286"/>
      <c r="E18" s="286"/>
      <c r="F18" s="4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X18" s="277" t="s">
        <v>347</v>
      </c>
      <c r="Y18" s="268" t="s">
        <v>149</v>
      </c>
      <c r="Z18" s="268" t="s">
        <v>150</v>
      </c>
      <c r="AA18" s="26" t="s">
        <v>179</v>
      </c>
    </row>
    <row r="19" spans="2:27" ht="15" thickBot="1">
      <c r="B19" s="7" t="s">
        <v>11</v>
      </c>
      <c r="C19" s="286" t="s">
        <v>21</v>
      </c>
      <c r="D19" s="286"/>
      <c r="E19" s="286"/>
      <c r="F19" s="4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X19" s="278"/>
      <c r="Y19" s="270"/>
      <c r="Z19" s="270"/>
      <c r="AA19" s="32" t="s">
        <v>443</v>
      </c>
    </row>
    <row r="20" spans="2:27">
      <c r="B20" s="7" t="s">
        <v>17</v>
      </c>
      <c r="C20" s="283" t="s">
        <v>22</v>
      </c>
      <c r="D20" s="284"/>
      <c r="E20" s="285"/>
      <c r="F20" s="4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X20" s="277" t="s">
        <v>346</v>
      </c>
      <c r="Y20" s="26" t="s">
        <v>339</v>
      </c>
      <c r="Z20" s="268" t="s">
        <v>151</v>
      </c>
      <c r="AA20" s="26" t="s">
        <v>152</v>
      </c>
    </row>
    <row r="21" spans="2:27" ht="44.25" customHeight="1">
      <c r="B21" s="91" t="s">
        <v>18</v>
      </c>
      <c r="C21" s="280" t="s">
        <v>19</v>
      </c>
      <c r="D21" s="281"/>
      <c r="E21" s="282"/>
      <c r="F21" s="49"/>
      <c r="H21" s="293" t="s">
        <v>564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X21" s="279"/>
      <c r="Y21" s="26"/>
      <c r="Z21" s="269"/>
      <c r="AA21" s="26" t="s">
        <v>175</v>
      </c>
    </row>
    <row r="22" spans="2:27" ht="15" customHeight="1">
      <c r="H22" s="255" t="s">
        <v>349</v>
      </c>
      <c r="I22" s="259" t="s">
        <v>350</v>
      </c>
      <c r="J22" s="259"/>
      <c r="K22" s="259"/>
      <c r="L22" s="259"/>
      <c r="M22" s="259"/>
      <c r="N22" s="258" t="s">
        <v>552</v>
      </c>
      <c r="O22" s="258"/>
      <c r="P22" s="256" t="s">
        <v>351</v>
      </c>
      <c r="Q22" s="256"/>
      <c r="R22" s="258" t="s">
        <v>560</v>
      </c>
      <c r="S22" s="259"/>
      <c r="T22" s="259"/>
      <c r="U22" s="259"/>
      <c r="V22" s="259"/>
      <c r="X22" s="279"/>
      <c r="Y22" s="51"/>
      <c r="Z22" s="269"/>
      <c r="AA22" s="26"/>
    </row>
    <row r="23" spans="2:27">
      <c r="H23" s="255"/>
      <c r="I23" s="259"/>
      <c r="J23" s="259"/>
      <c r="K23" s="259"/>
      <c r="L23" s="259"/>
      <c r="M23" s="259"/>
      <c r="N23" s="258"/>
      <c r="O23" s="258"/>
      <c r="P23" s="98" t="s">
        <v>45</v>
      </c>
      <c r="Q23" s="98" t="s">
        <v>46</v>
      </c>
      <c r="R23" s="259"/>
      <c r="S23" s="259"/>
      <c r="T23" s="259"/>
      <c r="U23" s="259"/>
      <c r="V23" s="259"/>
      <c r="X23" s="279"/>
      <c r="Y23" s="51"/>
      <c r="Z23" s="269"/>
      <c r="AA23" s="26"/>
    </row>
    <row r="24" spans="2:27" ht="15" thickBot="1">
      <c r="H24" s="99" t="s">
        <v>33</v>
      </c>
      <c r="I24" s="286" t="s">
        <v>382</v>
      </c>
      <c r="J24" s="286"/>
      <c r="K24" s="286"/>
      <c r="L24" s="286"/>
      <c r="M24" s="286"/>
      <c r="N24" s="286"/>
      <c r="O24" s="286"/>
      <c r="P24" s="56" t="s">
        <v>34</v>
      </c>
      <c r="Q24" s="56">
        <v>20</v>
      </c>
      <c r="R24" s="257"/>
      <c r="S24" s="257"/>
      <c r="T24" s="257"/>
      <c r="U24" s="257"/>
      <c r="V24" s="257"/>
      <c r="X24" s="278"/>
      <c r="Y24" s="28"/>
      <c r="Z24" s="270"/>
      <c r="AA24" s="27"/>
    </row>
    <row r="25" spans="2:27" ht="15" thickBot="1">
      <c r="H25" s="99" t="s">
        <v>35</v>
      </c>
      <c r="I25" s="286" t="s">
        <v>36</v>
      </c>
      <c r="J25" s="286"/>
      <c r="K25" s="286"/>
      <c r="L25" s="286"/>
      <c r="M25" s="286"/>
      <c r="N25" s="286"/>
      <c r="O25" s="286"/>
      <c r="P25" s="56" t="s">
        <v>34</v>
      </c>
      <c r="Q25" s="56">
        <v>25</v>
      </c>
      <c r="R25" s="257"/>
      <c r="S25" s="257"/>
      <c r="T25" s="257"/>
      <c r="U25" s="257"/>
      <c r="V25" s="257"/>
      <c r="X25" s="47" t="s">
        <v>348</v>
      </c>
      <c r="Y25" s="27" t="s">
        <v>153</v>
      </c>
      <c r="Z25" s="27" t="s">
        <v>143</v>
      </c>
      <c r="AA25" s="27" t="s">
        <v>176</v>
      </c>
    </row>
    <row r="26" spans="2:27" ht="15" thickBot="1">
      <c r="H26" s="99" t="s">
        <v>37</v>
      </c>
      <c r="I26" s="286" t="s">
        <v>383</v>
      </c>
      <c r="J26" s="286"/>
      <c r="K26" s="286"/>
      <c r="L26" s="286"/>
      <c r="M26" s="286"/>
      <c r="N26" s="286"/>
      <c r="O26" s="286"/>
      <c r="P26" s="56" t="s">
        <v>34</v>
      </c>
      <c r="Q26" s="56">
        <v>5</v>
      </c>
      <c r="R26" s="257"/>
      <c r="S26" s="257"/>
      <c r="T26" s="257"/>
      <c r="U26" s="257"/>
      <c r="V26" s="257"/>
      <c r="X26" s="47" t="s">
        <v>407</v>
      </c>
      <c r="Y26" s="27" t="s">
        <v>96</v>
      </c>
      <c r="Z26" s="27" t="s">
        <v>143</v>
      </c>
      <c r="AA26" s="27" t="s">
        <v>177</v>
      </c>
    </row>
    <row r="27" spans="2:27">
      <c r="H27" s="99" t="s">
        <v>38</v>
      </c>
      <c r="I27" s="286"/>
      <c r="J27" s="286"/>
      <c r="K27" s="286"/>
      <c r="L27" s="286"/>
      <c r="M27" s="286"/>
      <c r="N27" s="286"/>
      <c r="O27" s="286"/>
      <c r="P27" s="56"/>
      <c r="Q27" s="56"/>
      <c r="R27" s="257"/>
      <c r="S27" s="257"/>
      <c r="T27" s="257"/>
      <c r="U27" s="257"/>
      <c r="V27" s="257"/>
      <c r="X27" s="277" t="s">
        <v>345</v>
      </c>
      <c r="Y27" s="268" t="s">
        <v>154</v>
      </c>
      <c r="Z27" s="268" t="s">
        <v>150</v>
      </c>
      <c r="AA27" s="26" t="s">
        <v>180</v>
      </c>
    </row>
    <row r="28" spans="2:27" ht="15" thickBot="1">
      <c r="H28" s="99" t="s">
        <v>39</v>
      </c>
      <c r="I28" s="286"/>
      <c r="J28" s="286"/>
      <c r="K28" s="286"/>
      <c r="L28" s="286"/>
      <c r="M28" s="286"/>
      <c r="N28" s="286"/>
      <c r="O28" s="286"/>
      <c r="P28" s="56"/>
      <c r="Q28" s="56"/>
      <c r="R28" s="257"/>
      <c r="S28" s="257"/>
      <c r="T28" s="257"/>
      <c r="U28" s="257"/>
      <c r="V28" s="257"/>
      <c r="X28" s="278"/>
      <c r="Y28" s="270"/>
      <c r="Z28" s="270"/>
      <c r="AA28" s="32" t="s">
        <v>444</v>
      </c>
    </row>
    <row r="29" spans="2:27">
      <c r="H29" s="99" t="s">
        <v>40</v>
      </c>
      <c r="I29" s="286"/>
      <c r="J29" s="286"/>
      <c r="K29" s="286"/>
      <c r="L29" s="286"/>
      <c r="M29" s="286"/>
      <c r="N29" s="286"/>
      <c r="O29" s="286"/>
      <c r="P29" s="56"/>
      <c r="Q29" s="56"/>
      <c r="R29" s="257"/>
      <c r="S29" s="257"/>
      <c r="T29" s="257"/>
      <c r="U29" s="257"/>
      <c r="V29" s="257"/>
      <c r="X29" s="277" t="s">
        <v>344</v>
      </c>
      <c r="Y29" s="268" t="s">
        <v>155</v>
      </c>
      <c r="Z29" s="268" t="s">
        <v>156</v>
      </c>
      <c r="AA29" s="26"/>
    </row>
    <row r="30" spans="2:27">
      <c r="H30" s="99" t="s">
        <v>561</v>
      </c>
      <c r="I30" s="286"/>
      <c r="J30" s="286"/>
      <c r="K30" s="286"/>
      <c r="L30" s="286"/>
      <c r="M30" s="286"/>
      <c r="N30" s="286"/>
      <c r="O30" s="286"/>
      <c r="P30" s="56"/>
      <c r="Q30" s="56"/>
      <c r="R30" s="257"/>
      <c r="S30" s="257"/>
      <c r="T30" s="257"/>
      <c r="U30" s="257"/>
      <c r="V30" s="257"/>
      <c r="X30" s="279"/>
      <c r="Y30" s="269"/>
      <c r="Z30" s="269"/>
      <c r="AA30" s="26"/>
    </row>
    <row r="31" spans="2:27" ht="15" thickBot="1">
      <c r="H31" s="99" t="s">
        <v>562</v>
      </c>
      <c r="I31" s="286"/>
      <c r="J31" s="286"/>
      <c r="K31" s="286"/>
      <c r="L31" s="286"/>
      <c r="M31" s="286"/>
      <c r="N31" s="286"/>
      <c r="O31" s="286"/>
      <c r="P31" s="56"/>
      <c r="Q31" s="56"/>
      <c r="R31" s="257"/>
      <c r="S31" s="257"/>
      <c r="T31" s="257"/>
      <c r="U31" s="257"/>
      <c r="V31" s="257"/>
      <c r="X31" s="278"/>
      <c r="Y31" s="270"/>
      <c r="Z31" s="270"/>
      <c r="AA31" s="32"/>
    </row>
    <row r="32" spans="2:27">
      <c r="H32" s="99" t="s">
        <v>563</v>
      </c>
      <c r="I32" s="286"/>
      <c r="J32" s="286"/>
      <c r="K32" s="286"/>
      <c r="L32" s="286"/>
      <c r="M32" s="286"/>
      <c r="N32" s="286"/>
      <c r="O32" s="286"/>
      <c r="P32" s="56"/>
      <c r="Q32" s="56"/>
      <c r="R32" s="257"/>
      <c r="S32" s="257"/>
      <c r="T32" s="257"/>
      <c r="U32" s="257"/>
      <c r="V32" s="257"/>
      <c r="X32" s="277" t="s">
        <v>411</v>
      </c>
      <c r="Y32" s="268" t="s">
        <v>82</v>
      </c>
      <c r="Z32" s="268" t="s">
        <v>156</v>
      </c>
      <c r="AA32" s="26"/>
    </row>
    <row r="33" spans="8:27" ht="15.6">
      <c r="H33" s="291" t="s">
        <v>41</v>
      </c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X33" s="279"/>
      <c r="Y33" s="269"/>
      <c r="Z33" s="269"/>
      <c r="AA33" s="26"/>
    </row>
    <row r="34" spans="8:27" ht="15" thickBot="1">
      <c r="H34" s="299" t="s">
        <v>550</v>
      </c>
      <c r="I34" s="299"/>
      <c r="J34" s="299"/>
      <c r="K34" s="299"/>
      <c r="L34" s="299"/>
      <c r="M34" s="299" t="s">
        <v>551</v>
      </c>
      <c r="N34" s="299"/>
      <c r="O34" s="299"/>
      <c r="P34" s="299"/>
      <c r="Q34" s="299"/>
      <c r="R34" s="299" t="s">
        <v>552</v>
      </c>
      <c r="S34" s="299"/>
      <c r="T34" s="299"/>
      <c r="U34" s="299"/>
      <c r="V34" s="299"/>
      <c r="X34" s="278"/>
      <c r="Y34" s="270"/>
      <c r="Z34" s="270"/>
      <c r="AA34" s="32"/>
    </row>
    <row r="35" spans="8:27" ht="15" customHeight="1"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X35" s="277" t="s">
        <v>343</v>
      </c>
      <c r="Y35" s="268" t="s">
        <v>99</v>
      </c>
      <c r="Z35" s="268" t="s">
        <v>156</v>
      </c>
      <c r="AA35" s="26"/>
    </row>
    <row r="36" spans="8:27" ht="15" customHeight="1" thickBot="1"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X36" s="278"/>
      <c r="Y36" s="270"/>
      <c r="Z36" s="270"/>
      <c r="AA36" s="27"/>
    </row>
    <row r="37" spans="8:27" ht="15" customHeight="1"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X37" s="277" t="s">
        <v>342</v>
      </c>
      <c r="Y37" s="268" t="s">
        <v>84</v>
      </c>
      <c r="Z37" s="268" t="s">
        <v>156</v>
      </c>
      <c r="AA37" s="26"/>
    </row>
    <row r="38" spans="8:27" ht="15" customHeight="1"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X38" s="279"/>
      <c r="Y38" s="269"/>
      <c r="Z38" s="269"/>
      <c r="AA38" s="33"/>
    </row>
    <row r="39" spans="8:27" ht="15" thickBot="1"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X39" s="278"/>
      <c r="Y39" s="270"/>
      <c r="Z39" s="270"/>
      <c r="AA39" s="27"/>
    </row>
    <row r="40" spans="8:27"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X40" s="277" t="s">
        <v>341</v>
      </c>
      <c r="Y40" s="268" t="s">
        <v>158</v>
      </c>
      <c r="Z40" s="268" t="s">
        <v>151</v>
      </c>
      <c r="AA40" s="26" t="s">
        <v>181</v>
      </c>
    </row>
    <row r="41" spans="8:27" ht="15" thickBot="1">
      <c r="X41" s="278"/>
      <c r="Y41" s="270"/>
      <c r="Z41" s="270"/>
      <c r="AA41" s="32" t="s">
        <v>445</v>
      </c>
    </row>
    <row r="42" spans="8:27" ht="15" customHeight="1">
      <c r="X42" s="277" t="s">
        <v>418</v>
      </c>
      <c r="Y42" s="268" t="s">
        <v>159</v>
      </c>
      <c r="Z42" s="26" t="s">
        <v>150</v>
      </c>
      <c r="AA42" s="268" t="s">
        <v>182</v>
      </c>
    </row>
    <row r="43" spans="8:27" ht="15" thickBot="1">
      <c r="X43" s="278"/>
      <c r="Y43" s="270"/>
      <c r="Z43" s="27" t="s">
        <v>160</v>
      </c>
      <c r="AA43" s="270"/>
    </row>
    <row r="44" spans="8:27" ht="113.25" customHeight="1">
      <c r="X44" s="277" t="s">
        <v>420</v>
      </c>
      <c r="Y44" s="268" t="s">
        <v>161</v>
      </c>
      <c r="Z44" s="26" t="s">
        <v>150</v>
      </c>
      <c r="AA44" s="268" t="s">
        <v>183</v>
      </c>
    </row>
    <row r="45" spans="8:27" ht="15" thickBot="1">
      <c r="X45" s="278"/>
      <c r="Y45" s="270"/>
      <c r="Z45" s="27" t="s">
        <v>160</v>
      </c>
      <c r="AA45" s="270"/>
    </row>
    <row r="46" spans="8:27" ht="113.25" customHeight="1" thickBot="1">
      <c r="X46" s="47" t="s">
        <v>421</v>
      </c>
      <c r="Y46" s="27" t="s">
        <v>170</v>
      </c>
      <c r="Z46" s="27" t="s">
        <v>169</v>
      </c>
      <c r="AA46" s="27" t="s">
        <v>184</v>
      </c>
    </row>
    <row r="47" spans="8:27" ht="15" thickBot="1">
      <c r="X47" s="47" t="s">
        <v>423</v>
      </c>
      <c r="Y47" s="27" t="s">
        <v>31</v>
      </c>
      <c r="Z47" s="27" t="s">
        <v>171</v>
      </c>
      <c r="AA47" s="27" t="s">
        <v>185</v>
      </c>
    </row>
    <row r="48" spans="8:27">
      <c r="X48" s="277" t="s">
        <v>340</v>
      </c>
      <c r="Y48" s="268" t="s">
        <v>44</v>
      </c>
      <c r="Z48" s="268" t="s">
        <v>172</v>
      </c>
      <c r="AA48" s="26"/>
    </row>
    <row r="49" spans="24:27">
      <c r="X49" s="279"/>
      <c r="Y49" s="269"/>
      <c r="Z49" s="269"/>
      <c r="AA49" s="33"/>
    </row>
    <row r="50" spans="24:27" ht="15" thickBot="1">
      <c r="X50" s="278"/>
      <c r="Y50" s="270"/>
      <c r="Z50" s="270"/>
      <c r="AA50" s="32"/>
    </row>
    <row r="51" spans="24:27">
      <c r="X51" s="277" t="s">
        <v>446</v>
      </c>
      <c r="Y51" s="268" t="s">
        <v>47</v>
      </c>
      <c r="Z51" s="268" t="s">
        <v>172</v>
      </c>
      <c r="AA51" s="26"/>
    </row>
    <row r="52" spans="24:27">
      <c r="X52" s="279"/>
      <c r="Y52" s="269"/>
      <c r="Z52" s="269"/>
      <c r="AA52" s="26"/>
    </row>
    <row r="53" spans="24:27" ht="15" thickBot="1">
      <c r="X53" s="278"/>
      <c r="Y53" s="270"/>
      <c r="Z53" s="270"/>
      <c r="AA53" s="27"/>
    </row>
  </sheetData>
  <mergeCells count="144">
    <mergeCell ref="C14:E14"/>
    <mergeCell ref="N30:O30"/>
    <mergeCell ref="N31:O31"/>
    <mergeCell ref="N32:O32"/>
    <mergeCell ref="H35:L40"/>
    <mergeCell ref="M35:Q40"/>
    <mergeCell ref="R35:V40"/>
    <mergeCell ref="R27:V27"/>
    <mergeCell ref="R28:V28"/>
    <mergeCell ref="R29:V29"/>
    <mergeCell ref="H33:V33"/>
    <mergeCell ref="H34:L34"/>
    <mergeCell ref="M34:Q34"/>
    <mergeCell ref="R34:V34"/>
    <mergeCell ref="I30:M30"/>
    <mergeCell ref="I31:M31"/>
    <mergeCell ref="I32:M32"/>
    <mergeCell ref="I28:M28"/>
    <mergeCell ref="I29:M29"/>
    <mergeCell ref="N27:O27"/>
    <mergeCell ref="N28:O28"/>
    <mergeCell ref="N29:O29"/>
    <mergeCell ref="T18:V18"/>
    <mergeCell ref="T19:V19"/>
    <mergeCell ref="T20:V20"/>
    <mergeCell ref="R25:V25"/>
    <mergeCell ref="R26:V26"/>
    <mergeCell ref="R24:V24"/>
    <mergeCell ref="N24:O24"/>
    <mergeCell ref="N25:O25"/>
    <mergeCell ref="N26:O26"/>
    <mergeCell ref="N9:Q9"/>
    <mergeCell ref="R9:V9"/>
    <mergeCell ref="H16:J16"/>
    <mergeCell ref="H17:J17"/>
    <mergeCell ref="N16:P16"/>
    <mergeCell ref="N17:P17"/>
    <mergeCell ref="T16:V16"/>
    <mergeCell ref="U4:V4"/>
    <mergeCell ref="U5:V5"/>
    <mergeCell ref="U6:V6"/>
    <mergeCell ref="U7:V7"/>
    <mergeCell ref="N13:V14"/>
    <mergeCell ref="Q16:S16"/>
    <mergeCell ref="Q17:S17"/>
    <mergeCell ref="T17:V17"/>
    <mergeCell ref="AA42:AA43"/>
    <mergeCell ref="X44:X45"/>
    <mergeCell ref="Y44:Y45"/>
    <mergeCell ref="AA44:AA45"/>
    <mergeCell ref="X48:X50"/>
    <mergeCell ref="Y48:Y50"/>
    <mergeCell ref="Z48:Z50"/>
    <mergeCell ref="K16:M16"/>
    <mergeCell ref="K17:M17"/>
    <mergeCell ref="K18:M18"/>
    <mergeCell ref="K19:M19"/>
    <mergeCell ref="K20:M20"/>
    <mergeCell ref="H21:V21"/>
    <mergeCell ref="N18:P18"/>
    <mergeCell ref="N19:P19"/>
    <mergeCell ref="N20:P20"/>
    <mergeCell ref="Q18:S18"/>
    <mergeCell ref="Q19:S19"/>
    <mergeCell ref="Q20:S20"/>
    <mergeCell ref="I22:M23"/>
    <mergeCell ref="I24:M24"/>
    <mergeCell ref="I25:M25"/>
    <mergeCell ref="I26:M26"/>
    <mergeCell ref="I27:M27"/>
    <mergeCell ref="X51:X53"/>
    <mergeCell ref="Y51:Y53"/>
    <mergeCell ref="Z51:Z53"/>
    <mergeCell ref="X32:X34"/>
    <mergeCell ref="Y32:Y34"/>
    <mergeCell ref="Z32:Z34"/>
    <mergeCell ref="X35:X36"/>
    <mergeCell ref="Y35:Y36"/>
    <mergeCell ref="Z35:Z36"/>
    <mergeCell ref="X37:X39"/>
    <mergeCell ref="Y37:Y39"/>
    <mergeCell ref="Z37:Z39"/>
    <mergeCell ref="X40:X41"/>
    <mergeCell ref="Y40:Y41"/>
    <mergeCell ref="Z40:Z41"/>
    <mergeCell ref="X42:X43"/>
    <mergeCell ref="Y42:Y43"/>
    <mergeCell ref="Z18:Z19"/>
    <mergeCell ref="X20:X24"/>
    <mergeCell ref="Z20:Z24"/>
    <mergeCell ref="X27:X28"/>
    <mergeCell ref="Y27:Y28"/>
    <mergeCell ref="Z27:Z28"/>
    <mergeCell ref="X29:X31"/>
    <mergeCell ref="Y29:Y31"/>
    <mergeCell ref="Z29:Z31"/>
    <mergeCell ref="C21:E21"/>
    <mergeCell ref="C20:E20"/>
    <mergeCell ref="C15:E15"/>
    <mergeCell ref="C16:E16"/>
    <mergeCell ref="C17:E17"/>
    <mergeCell ref="C18:E18"/>
    <mergeCell ref="C19:E19"/>
    <mergeCell ref="H4:I7"/>
    <mergeCell ref="H11:M12"/>
    <mergeCell ref="H13:M14"/>
    <mergeCell ref="H18:J18"/>
    <mergeCell ref="H19:J19"/>
    <mergeCell ref="H20:J20"/>
    <mergeCell ref="J4:T7"/>
    <mergeCell ref="H10:M10"/>
    <mergeCell ref="R10:V10"/>
    <mergeCell ref="R11:V11"/>
    <mergeCell ref="H15:J15"/>
    <mergeCell ref="K15:M15"/>
    <mergeCell ref="N15:P15"/>
    <mergeCell ref="Q15:S15"/>
    <mergeCell ref="T15:V15"/>
    <mergeCell ref="H8:V8"/>
    <mergeCell ref="H9:M9"/>
    <mergeCell ref="H22:H23"/>
    <mergeCell ref="P22:Q22"/>
    <mergeCell ref="R30:V30"/>
    <mergeCell ref="R31:V31"/>
    <mergeCell ref="R32:V32"/>
    <mergeCell ref="R22:V23"/>
    <mergeCell ref="N22:O23"/>
    <mergeCell ref="X5:AA5"/>
    <mergeCell ref="X6:AA6"/>
    <mergeCell ref="N11:Q12"/>
    <mergeCell ref="R12:V12"/>
    <mergeCell ref="N10:Q10"/>
    <mergeCell ref="Y15:Y17"/>
    <mergeCell ref="Z15:Z17"/>
    <mergeCell ref="X7:AA7"/>
    <mergeCell ref="X8:AA8"/>
    <mergeCell ref="X9:AA9"/>
    <mergeCell ref="X10:AA10"/>
    <mergeCell ref="X11:X12"/>
    <mergeCell ref="Y11:Y12"/>
    <mergeCell ref="Z11:Z12"/>
    <mergeCell ref="X15:X17"/>
    <mergeCell ref="X18:X19"/>
    <mergeCell ref="Y18:Y19"/>
  </mergeCells>
  <hyperlinks>
    <hyperlink ref="A1" location="Sheet1!A1" display="MỤC LỤC" xr:uid="{00000000-0004-0000-0100-000000000000}"/>
  </hyperlink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51"/>
  <sheetViews>
    <sheetView zoomScale="80" zoomScaleNormal="80" workbookViewId="0">
      <selection activeCell="E28" sqref="E28"/>
    </sheetView>
  </sheetViews>
  <sheetFormatPr defaultColWidth="8.88671875" defaultRowHeight="14.4"/>
  <cols>
    <col min="1" max="1" width="8.88671875" style="9"/>
    <col min="2" max="2" width="28.109375" style="9" bestFit="1" customWidth="1"/>
    <col min="3" max="3" width="18.109375" style="9" customWidth="1"/>
    <col min="4" max="4" width="4.109375" style="9" customWidth="1"/>
    <col min="5" max="5" width="15.5546875" style="9" customWidth="1"/>
    <col min="6" max="6" width="3.6640625" style="9" customWidth="1"/>
    <col min="7" max="7" width="9.109375" style="9" customWidth="1"/>
    <col min="8" max="10" width="8.88671875" style="9"/>
    <col min="11" max="11" width="15.33203125" style="9" customWidth="1"/>
    <col min="12" max="14" width="8.88671875" style="9"/>
    <col min="15" max="15" width="11" style="9" customWidth="1"/>
    <col min="16" max="20" width="8.88671875" style="9"/>
    <col min="21" max="21" width="8.88671875" style="9" bestFit="1" customWidth="1"/>
    <col min="22" max="22" width="23.109375" style="9" bestFit="1" customWidth="1"/>
    <col min="23" max="23" width="25" style="9" bestFit="1" customWidth="1"/>
    <col min="24" max="24" width="75.5546875" style="9" bestFit="1" customWidth="1"/>
    <col min="25" max="16384" width="8.88671875" style="9"/>
  </cols>
  <sheetData>
    <row r="1" spans="1:24">
      <c r="A1" s="8" t="s">
        <v>116</v>
      </c>
      <c r="B1" s="8"/>
      <c r="C1" s="8"/>
      <c r="D1" s="8"/>
      <c r="E1" s="8"/>
      <c r="F1" s="8"/>
    </row>
    <row r="2" spans="1:24">
      <c r="A2" s="8"/>
      <c r="B2" s="204" t="s">
        <v>695</v>
      </c>
      <c r="C2" s="8"/>
      <c r="D2" s="8"/>
      <c r="E2" s="8"/>
      <c r="F2" s="8"/>
    </row>
    <row r="4" spans="1:24" ht="15" thickBot="1">
      <c r="B4" s="1" t="s">
        <v>4</v>
      </c>
      <c r="H4" s="1" t="s">
        <v>6</v>
      </c>
      <c r="I4" s="106"/>
      <c r="J4" s="105"/>
      <c r="K4" s="105"/>
      <c r="L4" s="105"/>
      <c r="M4" s="105"/>
      <c r="N4" s="105"/>
      <c r="O4" s="105"/>
      <c r="P4" s="105"/>
      <c r="Q4" s="105"/>
      <c r="R4" s="105"/>
      <c r="S4" s="105"/>
      <c r="U4" s="1" t="s">
        <v>327</v>
      </c>
    </row>
    <row r="5" spans="1:24" ht="15.75" customHeight="1" thickBot="1">
      <c r="B5" s="11"/>
      <c r="C5" s="12"/>
      <c r="D5" s="12"/>
      <c r="E5" s="12"/>
      <c r="F5" s="13"/>
      <c r="H5" s="316"/>
      <c r="I5" s="317"/>
      <c r="J5" s="322" t="s">
        <v>48</v>
      </c>
      <c r="K5" s="323"/>
      <c r="L5" s="323"/>
      <c r="M5" s="323"/>
      <c r="N5" s="323"/>
      <c r="O5" s="323"/>
      <c r="P5" s="323"/>
      <c r="Q5" s="323"/>
      <c r="R5" s="39"/>
      <c r="S5" s="23"/>
      <c r="U5" s="40" t="s">
        <v>133</v>
      </c>
      <c r="V5" s="35" t="s">
        <v>134</v>
      </c>
      <c r="W5" s="35" t="s">
        <v>135</v>
      </c>
      <c r="X5" s="35" t="s">
        <v>136</v>
      </c>
    </row>
    <row r="6" spans="1:24" ht="15.75" customHeight="1" thickBot="1">
      <c r="B6" s="14" t="s">
        <v>117</v>
      </c>
      <c r="C6" s="16"/>
      <c r="D6" s="15"/>
      <c r="E6" s="15"/>
      <c r="F6" s="17"/>
      <c r="H6" s="318"/>
      <c r="I6" s="319"/>
      <c r="J6" s="289"/>
      <c r="K6" s="289"/>
      <c r="L6" s="289"/>
      <c r="M6" s="289"/>
      <c r="N6" s="289"/>
      <c r="O6" s="289"/>
      <c r="P6" s="289"/>
      <c r="Q6" s="289"/>
      <c r="R6" s="54" t="s">
        <v>131</v>
      </c>
      <c r="S6" s="22"/>
      <c r="U6" s="260" t="s">
        <v>137</v>
      </c>
      <c r="V6" s="261"/>
      <c r="W6" s="261"/>
      <c r="X6" s="262"/>
    </row>
    <row r="7" spans="1:24" ht="15.75" customHeight="1" thickBot="1">
      <c r="B7" s="14" t="s">
        <v>64</v>
      </c>
      <c r="C7" s="16"/>
      <c r="D7" s="15" t="s">
        <v>5</v>
      </c>
      <c r="E7" s="16"/>
      <c r="F7" s="17"/>
      <c r="H7" s="318"/>
      <c r="I7" s="319"/>
      <c r="J7" s="289"/>
      <c r="K7" s="289"/>
      <c r="L7" s="289"/>
      <c r="M7" s="289"/>
      <c r="N7" s="289"/>
      <c r="O7" s="289"/>
      <c r="P7" s="289"/>
      <c r="Q7" s="289"/>
      <c r="R7" s="55" t="s">
        <v>132</v>
      </c>
      <c r="S7" s="22"/>
      <c r="U7" s="263" t="s">
        <v>138</v>
      </c>
      <c r="V7" s="264"/>
      <c r="W7" s="264"/>
      <c r="X7" s="265"/>
    </row>
    <row r="8" spans="1:24" ht="15.75" customHeight="1" thickBot="1">
      <c r="B8" s="14" t="s">
        <v>66</v>
      </c>
      <c r="C8" s="16"/>
      <c r="D8" s="15" t="s">
        <v>5</v>
      </c>
      <c r="E8" s="16"/>
      <c r="F8" s="17"/>
      <c r="H8" s="320"/>
      <c r="I8" s="321"/>
      <c r="J8" s="289"/>
      <c r="K8" s="289"/>
      <c r="L8" s="289"/>
      <c r="M8" s="289"/>
      <c r="N8" s="289"/>
      <c r="O8" s="289"/>
      <c r="P8" s="289"/>
      <c r="Q8" s="289"/>
      <c r="R8" s="41"/>
      <c r="S8" s="42"/>
      <c r="U8" s="263" t="s">
        <v>139</v>
      </c>
      <c r="V8" s="264"/>
      <c r="W8" s="264"/>
      <c r="X8" s="265"/>
    </row>
    <row r="9" spans="1:24" ht="16.2" thickBot="1">
      <c r="B9" s="14" t="s">
        <v>118</v>
      </c>
      <c r="C9" s="16"/>
      <c r="D9" s="15" t="s">
        <v>5</v>
      </c>
      <c r="E9" s="16"/>
      <c r="F9" s="17"/>
      <c r="H9" s="304" t="s">
        <v>29</v>
      </c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305"/>
      <c r="U9" s="271" t="s">
        <v>430</v>
      </c>
      <c r="V9" s="272"/>
      <c r="W9" s="272"/>
      <c r="X9" s="273"/>
    </row>
    <row r="10" spans="1:24" ht="18" customHeight="1" thickBot="1">
      <c r="B10" s="14" t="s">
        <v>119</v>
      </c>
      <c r="C10" s="16"/>
      <c r="D10" s="15" t="s">
        <v>5</v>
      </c>
      <c r="E10" s="16"/>
      <c r="F10" s="17"/>
      <c r="H10" s="324" t="s">
        <v>447</v>
      </c>
      <c r="I10" s="267"/>
      <c r="J10" s="267"/>
      <c r="K10" s="267"/>
      <c r="L10" s="267" t="s">
        <v>432</v>
      </c>
      <c r="M10" s="267"/>
      <c r="N10" s="267"/>
      <c r="O10" s="267"/>
      <c r="P10" s="325"/>
      <c r="Q10" s="326"/>
      <c r="R10" s="326"/>
      <c r="S10" s="327"/>
      <c r="U10" s="271" t="s">
        <v>434</v>
      </c>
      <c r="V10" s="272"/>
      <c r="W10" s="272"/>
      <c r="X10" s="273"/>
    </row>
    <row r="11" spans="1:24" ht="15" thickBot="1">
      <c r="B11" s="14" t="s">
        <v>120</v>
      </c>
      <c r="C11" s="16"/>
      <c r="D11" s="15" t="s">
        <v>5</v>
      </c>
      <c r="E11" s="16"/>
      <c r="F11" s="17"/>
      <c r="H11" s="43" t="s">
        <v>435</v>
      </c>
      <c r="I11" s="44"/>
      <c r="J11" s="44"/>
      <c r="K11" s="44"/>
      <c r="L11" s="267" t="s">
        <v>436</v>
      </c>
      <c r="M11" s="267"/>
      <c r="N11" s="267"/>
      <c r="O11" s="267"/>
      <c r="P11" s="328"/>
      <c r="Q11" s="329"/>
      <c r="R11" s="329"/>
      <c r="S11" s="330"/>
      <c r="U11" s="274" t="s">
        <v>438</v>
      </c>
      <c r="V11" s="275"/>
      <c r="W11" s="275"/>
      <c r="X11" s="276"/>
    </row>
    <row r="12" spans="1:24" ht="15" customHeight="1" thickBot="1">
      <c r="B12" s="14" t="s">
        <v>121</v>
      </c>
      <c r="C12" s="16"/>
      <c r="D12" s="15" t="s">
        <v>5</v>
      </c>
      <c r="E12" s="16"/>
      <c r="F12" s="17"/>
      <c r="H12" s="311" t="s">
        <v>439</v>
      </c>
      <c r="I12" s="266"/>
      <c r="J12" s="266"/>
      <c r="K12" s="266"/>
      <c r="L12" s="266" t="s">
        <v>440</v>
      </c>
      <c r="M12" s="266"/>
      <c r="N12" s="266"/>
      <c r="O12" s="266"/>
      <c r="P12" s="267" t="s">
        <v>433</v>
      </c>
      <c r="Q12" s="267"/>
      <c r="R12" s="267"/>
      <c r="S12" s="312"/>
      <c r="U12" s="277" t="s">
        <v>400</v>
      </c>
      <c r="V12" s="268" t="s">
        <v>60</v>
      </c>
      <c r="W12" s="268" t="s">
        <v>140</v>
      </c>
      <c r="X12" s="26" t="s">
        <v>141</v>
      </c>
    </row>
    <row r="13" spans="1:24" ht="15" thickBot="1">
      <c r="B13" s="19"/>
      <c r="C13" s="20"/>
      <c r="D13" s="20"/>
      <c r="E13" s="20"/>
      <c r="F13" s="21"/>
      <c r="H13" s="311"/>
      <c r="I13" s="266"/>
      <c r="J13" s="266"/>
      <c r="K13" s="266"/>
      <c r="L13" s="266"/>
      <c r="M13" s="266"/>
      <c r="N13" s="266"/>
      <c r="O13" s="266"/>
      <c r="P13" s="45" t="s">
        <v>437</v>
      </c>
      <c r="Q13" s="45"/>
      <c r="R13" s="45"/>
      <c r="S13" s="46"/>
      <c r="U13" s="278"/>
      <c r="V13" s="270"/>
      <c r="W13" s="270"/>
      <c r="X13" s="27" t="s">
        <v>173</v>
      </c>
    </row>
    <row r="14" spans="1:24" ht="15" customHeight="1" thickBot="1">
      <c r="H14" s="311" t="s">
        <v>448</v>
      </c>
      <c r="I14" s="266"/>
      <c r="J14" s="266"/>
      <c r="K14" s="266"/>
      <c r="L14" s="298" t="s">
        <v>30</v>
      </c>
      <c r="M14" s="266"/>
      <c r="N14" s="266"/>
      <c r="O14" s="266"/>
      <c r="P14" s="45" t="s">
        <v>441</v>
      </c>
      <c r="Q14" s="45"/>
      <c r="R14" s="45"/>
      <c r="S14" s="46"/>
      <c r="U14" s="47" t="s">
        <v>401</v>
      </c>
      <c r="V14" s="27" t="s">
        <v>142</v>
      </c>
      <c r="W14" s="27" t="s">
        <v>143</v>
      </c>
      <c r="X14" s="27" t="s">
        <v>144</v>
      </c>
    </row>
    <row r="15" spans="1:24" ht="15" thickBot="1">
      <c r="H15" s="311"/>
      <c r="I15" s="266"/>
      <c r="J15" s="266"/>
      <c r="K15" s="266"/>
      <c r="L15" s="266"/>
      <c r="M15" s="266"/>
      <c r="N15" s="266"/>
      <c r="O15" s="266"/>
      <c r="P15" s="267"/>
      <c r="Q15" s="267"/>
      <c r="R15" s="267"/>
      <c r="S15" s="312"/>
      <c r="U15" s="47" t="s">
        <v>402</v>
      </c>
      <c r="V15" s="27" t="s">
        <v>59</v>
      </c>
      <c r="W15" s="27" t="s">
        <v>143</v>
      </c>
      <c r="X15" s="27" t="s">
        <v>338</v>
      </c>
    </row>
    <row r="16" spans="1:24" ht="15.6">
      <c r="B16" s="7" t="s">
        <v>12</v>
      </c>
      <c r="C16" s="286" t="s">
        <v>20</v>
      </c>
      <c r="D16" s="286"/>
      <c r="E16" s="286"/>
      <c r="F16" s="48"/>
      <c r="H16" s="304" t="s">
        <v>49</v>
      </c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305"/>
      <c r="U16" s="277" t="s">
        <v>403</v>
      </c>
      <c r="V16" s="268" t="s">
        <v>146</v>
      </c>
      <c r="W16" s="268" t="s">
        <v>143</v>
      </c>
      <c r="X16" s="26" t="s">
        <v>147</v>
      </c>
    </row>
    <row r="17" spans="2:24">
      <c r="B17" s="7" t="s">
        <v>13</v>
      </c>
      <c r="C17" s="286" t="s">
        <v>23</v>
      </c>
      <c r="D17" s="286"/>
      <c r="E17" s="286"/>
      <c r="F17" s="48"/>
      <c r="H17" s="3" t="s">
        <v>349</v>
      </c>
      <c r="I17" s="313" t="s">
        <v>357</v>
      </c>
      <c r="J17" s="314"/>
      <c r="K17" s="314"/>
      <c r="L17" s="314"/>
      <c r="M17" s="4" t="s">
        <v>358</v>
      </c>
      <c r="N17" s="314" t="s">
        <v>359</v>
      </c>
      <c r="O17" s="314"/>
      <c r="P17" s="314" t="s">
        <v>360</v>
      </c>
      <c r="Q17" s="314"/>
      <c r="R17" s="314" t="s">
        <v>361</v>
      </c>
      <c r="S17" s="315"/>
      <c r="U17" s="279"/>
      <c r="V17" s="269"/>
      <c r="W17" s="269"/>
      <c r="X17" s="26" t="s">
        <v>178</v>
      </c>
    </row>
    <row r="18" spans="2:24" ht="15" thickBot="1">
      <c r="B18" s="7" t="s">
        <v>14</v>
      </c>
      <c r="C18" s="286" t="s">
        <v>24</v>
      </c>
      <c r="D18" s="286"/>
      <c r="E18" s="286"/>
      <c r="F18" s="48"/>
      <c r="H18" s="50" t="s">
        <v>33</v>
      </c>
      <c r="I18" s="286" t="s">
        <v>56</v>
      </c>
      <c r="J18" s="286"/>
      <c r="K18" s="286"/>
      <c r="L18" s="286"/>
      <c r="M18" s="56" t="s">
        <v>51</v>
      </c>
      <c r="N18" s="287">
        <v>1</v>
      </c>
      <c r="O18" s="287"/>
      <c r="P18" s="309"/>
      <c r="Q18" s="309"/>
      <c r="R18" s="309" t="s">
        <v>52</v>
      </c>
      <c r="S18" s="310"/>
      <c r="U18" s="278"/>
      <c r="V18" s="270"/>
      <c r="W18" s="270"/>
      <c r="X18" s="27" t="s">
        <v>148</v>
      </c>
    </row>
    <row r="19" spans="2:24">
      <c r="B19" s="7" t="s">
        <v>15</v>
      </c>
      <c r="C19" s="286" t="s">
        <v>16</v>
      </c>
      <c r="D19" s="286"/>
      <c r="E19" s="286"/>
      <c r="F19" s="48"/>
      <c r="H19" s="50" t="s">
        <v>35</v>
      </c>
      <c r="I19" s="286" t="s">
        <v>57</v>
      </c>
      <c r="J19" s="286"/>
      <c r="K19" s="286"/>
      <c r="L19" s="286"/>
      <c r="M19" s="56" t="s">
        <v>51</v>
      </c>
      <c r="N19" s="287">
        <v>1</v>
      </c>
      <c r="O19" s="287"/>
      <c r="P19" s="309"/>
      <c r="Q19" s="309"/>
      <c r="R19" s="309"/>
      <c r="S19" s="310"/>
      <c r="U19" s="277" t="s">
        <v>347</v>
      </c>
      <c r="V19" s="268" t="s">
        <v>149</v>
      </c>
      <c r="W19" s="268" t="s">
        <v>150</v>
      </c>
      <c r="X19" s="26" t="s">
        <v>179</v>
      </c>
    </row>
    <row r="20" spans="2:24" ht="15" thickBot="1">
      <c r="B20" s="7" t="s">
        <v>11</v>
      </c>
      <c r="C20" s="286" t="s">
        <v>21</v>
      </c>
      <c r="D20" s="286"/>
      <c r="E20" s="286"/>
      <c r="F20" s="48"/>
      <c r="H20" s="50" t="s">
        <v>37</v>
      </c>
      <c r="I20" s="286" t="s">
        <v>58</v>
      </c>
      <c r="J20" s="286"/>
      <c r="K20" s="286"/>
      <c r="L20" s="286"/>
      <c r="M20" s="56" t="s">
        <v>51</v>
      </c>
      <c r="N20" s="287">
        <v>1</v>
      </c>
      <c r="O20" s="287"/>
      <c r="P20" s="309"/>
      <c r="Q20" s="309"/>
      <c r="R20" s="309"/>
      <c r="S20" s="310"/>
      <c r="U20" s="278"/>
      <c r="V20" s="270"/>
      <c r="W20" s="270"/>
      <c r="X20" s="32" t="s">
        <v>443</v>
      </c>
    </row>
    <row r="21" spans="2:24">
      <c r="B21" s="7" t="s">
        <v>17</v>
      </c>
      <c r="C21" s="283" t="s">
        <v>22</v>
      </c>
      <c r="D21" s="284"/>
      <c r="E21" s="285"/>
      <c r="F21" s="48"/>
      <c r="H21" s="50" t="s">
        <v>38</v>
      </c>
      <c r="I21" s="286" t="s">
        <v>54</v>
      </c>
      <c r="J21" s="286"/>
      <c r="K21" s="286"/>
      <c r="L21" s="286"/>
      <c r="M21" s="56" t="s">
        <v>51</v>
      </c>
      <c r="N21" s="287">
        <v>1</v>
      </c>
      <c r="O21" s="287"/>
      <c r="P21" s="309"/>
      <c r="Q21" s="309"/>
      <c r="R21" s="309"/>
      <c r="S21" s="310"/>
      <c r="U21" s="277" t="s">
        <v>346</v>
      </c>
      <c r="V21" s="26" t="s">
        <v>339</v>
      </c>
      <c r="W21" s="268" t="s">
        <v>151</v>
      </c>
      <c r="X21" s="26" t="s">
        <v>152</v>
      </c>
    </row>
    <row r="22" spans="2:24" ht="15.75" customHeight="1">
      <c r="B22" s="7" t="s">
        <v>18</v>
      </c>
      <c r="C22" s="280" t="s">
        <v>19</v>
      </c>
      <c r="D22" s="281"/>
      <c r="E22" s="282"/>
      <c r="F22" s="49"/>
      <c r="H22" s="304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305"/>
      <c r="U22" s="279"/>
      <c r="V22" s="26"/>
      <c r="W22" s="269"/>
      <c r="X22" s="26" t="s">
        <v>175</v>
      </c>
    </row>
    <row r="23" spans="2:24">
      <c r="H23" s="308" t="s">
        <v>42</v>
      </c>
      <c r="I23" s="303"/>
      <c r="J23" s="303"/>
      <c r="K23" s="302" t="s">
        <v>553</v>
      </c>
      <c r="L23" s="303"/>
      <c r="M23" s="303"/>
      <c r="N23" s="303" t="s">
        <v>55</v>
      </c>
      <c r="O23" s="303"/>
      <c r="P23" s="303"/>
      <c r="Q23" s="303" t="s">
        <v>53</v>
      </c>
      <c r="R23" s="303"/>
      <c r="S23" s="306"/>
      <c r="U23" s="279"/>
      <c r="V23" s="51"/>
      <c r="W23" s="269"/>
      <c r="X23" s="26"/>
    </row>
    <row r="24" spans="2:24">
      <c r="H24" s="300" t="s">
        <v>43</v>
      </c>
      <c r="I24" s="301"/>
      <c r="J24" s="301"/>
      <c r="K24" s="301" t="s">
        <v>43</v>
      </c>
      <c r="L24" s="301"/>
      <c r="M24" s="301"/>
      <c r="N24" s="301" t="s">
        <v>43</v>
      </c>
      <c r="O24" s="301"/>
      <c r="P24" s="301"/>
      <c r="Q24" s="301" t="s">
        <v>43</v>
      </c>
      <c r="R24" s="301"/>
      <c r="S24" s="307"/>
      <c r="U24" s="279"/>
      <c r="V24" s="51"/>
      <c r="W24" s="269"/>
      <c r="X24" s="26"/>
    </row>
    <row r="25" spans="2:24" ht="15" thickBot="1"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7"/>
      <c r="U25" s="278"/>
      <c r="V25" s="28"/>
      <c r="W25" s="270"/>
      <c r="X25" s="27"/>
    </row>
    <row r="26" spans="2:24" ht="15" thickBot="1"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7"/>
      <c r="U26" s="47" t="s">
        <v>348</v>
      </c>
      <c r="V26" s="27" t="s">
        <v>153</v>
      </c>
      <c r="W26" s="27" t="s">
        <v>143</v>
      </c>
      <c r="X26" s="27" t="s">
        <v>176</v>
      </c>
    </row>
    <row r="27" spans="2:24" ht="15" thickBot="1"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7"/>
      <c r="U27" s="47" t="s">
        <v>407</v>
      </c>
      <c r="V27" s="27" t="s">
        <v>96</v>
      </c>
      <c r="W27" s="27" t="s">
        <v>143</v>
      </c>
      <c r="X27" s="27" t="s">
        <v>177</v>
      </c>
    </row>
    <row r="28" spans="2:24"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7"/>
      <c r="U28" s="277" t="s">
        <v>345</v>
      </c>
      <c r="V28" s="268" t="s">
        <v>154</v>
      </c>
      <c r="W28" s="268" t="s">
        <v>150</v>
      </c>
      <c r="X28" s="26" t="s">
        <v>180</v>
      </c>
    </row>
    <row r="29" spans="2:24" ht="15" thickBot="1">
      <c r="H29" s="58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0"/>
      <c r="U29" s="278"/>
      <c r="V29" s="270"/>
      <c r="W29" s="270"/>
      <c r="X29" s="32" t="s">
        <v>444</v>
      </c>
    </row>
    <row r="30" spans="2:24">
      <c r="U30" s="277" t="s">
        <v>344</v>
      </c>
      <c r="V30" s="268" t="s">
        <v>155</v>
      </c>
      <c r="W30" s="268" t="s">
        <v>156</v>
      </c>
      <c r="X30" s="26"/>
    </row>
    <row r="31" spans="2:24">
      <c r="U31" s="279"/>
      <c r="V31" s="269"/>
      <c r="W31" s="269"/>
      <c r="X31" s="26"/>
    </row>
    <row r="32" spans="2:24" ht="15" thickBot="1">
      <c r="U32" s="278"/>
      <c r="V32" s="270"/>
      <c r="W32" s="270"/>
      <c r="X32" s="32"/>
    </row>
    <row r="33" spans="21:24">
      <c r="U33" s="277" t="s">
        <v>411</v>
      </c>
      <c r="V33" s="268" t="s">
        <v>82</v>
      </c>
      <c r="W33" s="268" t="s">
        <v>156</v>
      </c>
      <c r="X33" s="26"/>
    </row>
    <row r="34" spans="21:24">
      <c r="U34" s="279"/>
      <c r="V34" s="269"/>
      <c r="W34" s="269"/>
      <c r="X34" s="26"/>
    </row>
    <row r="35" spans="21:24" ht="15" thickBot="1">
      <c r="U35" s="278"/>
      <c r="V35" s="270"/>
      <c r="W35" s="270"/>
      <c r="X35" s="32"/>
    </row>
    <row r="36" spans="21:24">
      <c r="U36" s="277" t="s">
        <v>343</v>
      </c>
      <c r="V36" s="268" t="s">
        <v>99</v>
      </c>
      <c r="W36" s="268" t="s">
        <v>156</v>
      </c>
      <c r="X36" s="26"/>
    </row>
    <row r="37" spans="21:24" ht="15" thickBot="1">
      <c r="U37" s="278"/>
      <c r="V37" s="270"/>
      <c r="W37" s="270"/>
      <c r="X37" s="27"/>
    </row>
    <row r="38" spans="21:24">
      <c r="U38" s="277" t="s">
        <v>342</v>
      </c>
      <c r="V38" s="268" t="s">
        <v>84</v>
      </c>
      <c r="W38" s="268" t="s">
        <v>156</v>
      </c>
      <c r="X38" s="26"/>
    </row>
    <row r="39" spans="21:24">
      <c r="U39" s="279"/>
      <c r="V39" s="269"/>
      <c r="W39" s="269"/>
      <c r="X39" s="33"/>
    </row>
    <row r="40" spans="21:24" ht="15" thickBot="1">
      <c r="U40" s="279"/>
      <c r="V40" s="270"/>
      <c r="W40" s="270"/>
      <c r="X40" s="27"/>
    </row>
    <row r="41" spans="21:24">
      <c r="U41" s="331" t="s">
        <v>341</v>
      </c>
      <c r="V41" s="262" t="s">
        <v>158</v>
      </c>
      <c r="W41" s="268" t="s">
        <v>151</v>
      </c>
      <c r="X41" s="26" t="s">
        <v>181</v>
      </c>
    </row>
    <row r="42" spans="21:24" ht="15" thickBot="1">
      <c r="U42" s="332"/>
      <c r="V42" s="333"/>
      <c r="W42" s="270"/>
      <c r="X42" s="32" t="s">
        <v>445</v>
      </c>
    </row>
    <row r="43" spans="21:24">
      <c r="U43" s="334" t="s">
        <v>418</v>
      </c>
      <c r="V43" s="262" t="s">
        <v>159</v>
      </c>
      <c r="W43" s="26" t="s">
        <v>150</v>
      </c>
      <c r="X43" s="268" t="s">
        <v>182</v>
      </c>
    </row>
    <row r="44" spans="21:24" ht="15" thickBot="1">
      <c r="U44" s="332"/>
      <c r="V44" s="333"/>
      <c r="W44" s="27" t="s">
        <v>160</v>
      </c>
      <c r="X44" s="270"/>
    </row>
    <row r="45" spans="21:24">
      <c r="U45" s="334" t="s">
        <v>420</v>
      </c>
      <c r="V45" s="262" t="s">
        <v>161</v>
      </c>
      <c r="W45" s="26" t="s">
        <v>150</v>
      </c>
      <c r="X45" s="268" t="s">
        <v>183</v>
      </c>
    </row>
    <row r="46" spans="21:24" ht="15" thickBot="1">
      <c r="U46" s="332"/>
      <c r="V46" s="333"/>
      <c r="W46" s="27" t="s">
        <v>160</v>
      </c>
      <c r="X46" s="270"/>
    </row>
    <row r="47" spans="21:24" ht="29.4" thickBot="1">
      <c r="U47" s="61" t="s">
        <v>353</v>
      </c>
      <c r="V47" s="62" t="s">
        <v>162</v>
      </c>
      <c r="W47" s="62" t="s">
        <v>140</v>
      </c>
      <c r="X47" s="62" t="s">
        <v>163</v>
      </c>
    </row>
    <row r="48" spans="21:24" ht="29.4" thickBot="1">
      <c r="U48" s="63" t="s">
        <v>354</v>
      </c>
      <c r="V48" s="64" t="s">
        <v>102</v>
      </c>
      <c r="W48" s="64" t="s">
        <v>164</v>
      </c>
      <c r="X48" s="64" t="s">
        <v>352</v>
      </c>
    </row>
    <row r="49" spans="21:24" ht="15" thickBot="1">
      <c r="U49" s="65" t="s">
        <v>355</v>
      </c>
      <c r="V49" s="64" t="s">
        <v>3</v>
      </c>
      <c r="W49" s="64" t="s">
        <v>165</v>
      </c>
      <c r="X49" s="64" t="s">
        <v>166</v>
      </c>
    </row>
    <row r="50" spans="21:24" ht="15" thickBot="1">
      <c r="U50" s="66" t="s">
        <v>356</v>
      </c>
      <c r="V50" s="64" t="s">
        <v>50</v>
      </c>
      <c r="W50" s="64" t="s">
        <v>167</v>
      </c>
      <c r="X50" s="64" t="s">
        <v>168</v>
      </c>
    </row>
    <row r="51" spans="21:24" ht="15" thickBot="1">
      <c r="U51" s="67" t="s">
        <v>362</v>
      </c>
      <c r="V51" s="64" t="s">
        <v>32</v>
      </c>
      <c r="W51" s="64" t="s">
        <v>167</v>
      </c>
      <c r="X51" s="64"/>
    </row>
  </sheetData>
  <mergeCells count="92">
    <mergeCell ref="U43:U44"/>
    <mergeCell ref="V43:V44"/>
    <mergeCell ref="X43:X44"/>
    <mergeCell ref="U45:U46"/>
    <mergeCell ref="V45:V46"/>
    <mergeCell ref="X45:X46"/>
    <mergeCell ref="U38:U40"/>
    <mergeCell ref="V38:V40"/>
    <mergeCell ref="W38:W40"/>
    <mergeCell ref="U41:U42"/>
    <mergeCell ref="V41:V42"/>
    <mergeCell ref="W41:W42"/>
    <mergeCell ref="U33:U35"/>
    <mergeCell ref="V33:V35"/>
    <mergeCell ref="W33:W35"/>
    <mergeCell ref="U36:U37"/>
    <mergeCell ref="V36:V37"/>
    <mergeCell ref="W36:W37"/>
    <mergeCell ref="U28:U29"/>
    <mergeCell ref="V28:V29"/>
    <mergeCell ref="W28:W29"/>
    <mergeCell ref="U30:U32"/>
    <mergeCell ref="V30:V32"/>
    <mergeCell ref="W30:W32"/>
    <mergeCell ref="U19:U20"/>
    <mergeCell ref="V19:V20"/>
    <mergeCell ref="W19:W20"/>
    <mergeCell ref="U21:U25"/>
    <mergeCell ref="W21:W25"/>
    <mergeCell ref="U11:X11"/>
    <mergeCell ref="U12:U13"/>
    <mergeCell ref="V12:V13"/>
    <mergeCell ref="W12:W13"/>
    <mergeCell ref="U16:U18"/>
    <mergeCell ref="V16:V18"/>
    <mergeCell ref="W16:W18"/>
    <mergeCell ref="U6:X6"/>
    <mergeCell ref="U7:X7"/>
    <mergeCell ref="U8:X8"/>
    <mergeCell ref="U9:X9"/>
    <mergeCell ref="U10:X10"/>
    <mergeCell ref="L11:O11"/>
    <mergeCell ref="H12:K13"/>
    <mergeCell ref="L12:O13"/>
    <mergeCell ref="H5:I8"/>
    <mergeCell ref="J5:Q8"/>
    <mergeCell ref="H9:S9"/>
    <mergeCell ref="H10:K10"/>
    <mergeCell ref="L10:O10"/>
    <mergeCell ref="P12:S12"/>
    <mergeCell ref="P10:S10"/>
    <mergeCell ref="P11:S11"/>
    <mergeCell ref="H14:K15"/>
    <mergeCell ref="L14:O15"/>
    <mergeCell ref="P15:S15"/>
    <mergeCell ref="H16:S16"/>
    <mergeCell ref="I17:L17"/>
    <mergeCell ref="N17:O17"/>
    <mergeCell ref="P17:Q17"/>
    <mergeCell ref="R17:S17"/>
    <mergeCell ref="R20:S20"/>
    <mergeCell ref="N21:O21"/>
    <mergeCell ref="P21:Q21"/>
    <mergeCell ref="R21:S21"/>
    <mergeCell ref="I18:L18"/>
    <mergeCell ref="N18:O18"/>
    <mergeCell ref="P18:Q18"/>
    <mergeCell ref="R18:S18"/>
    <mergeCell ref="I19:L19"/>
    <mergeCell ref="N19:O19"/>
    <mergeCell ref="P19:Q19"/>
    <mergeCell ref="R19:S19"/>
    <mergeCell ref="I20:L20"/>
    <mergeCell ref="N20:O20"/>
    <mergeCell ref="P20:Q20"/>
    <mergeCell ref="C22:E22"/>
    <mergeCell ref="C21:E21"/>
    <mergeCell ref="H24:J24"/>
    <mergeCell ref="K23:M23"/>
    <mergeCell ref="N23:P23"/>
    <mergeCell ref="I21:L21"/>
    <mergeCell ref="H22:S22"/>
    <mergeCell ref="Q23:S23"/>
    <mergeCell ref="K24:M24"/>
    <mergeCell ref="N24:P24"/>
    <mergeCell ref="Q24:S24"/>
    <mergeCell ref="H23:J23"/>
    <mergeCell ref="C16:E16"/>
    <mergeCell ref="C17:E17"/>
    <mergeCell ref="C18:E18"/>
    <mergeCell ref="C19:E19"/>
    <mergeCell ref="C20:E20"/>
  </mergeCells>
  <hyperlinks>
    <hyperlink ref="A1" location="Sheet1!A1" display="MỤC LỤC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43"/>
  <sheetViews>
    <sheetView zoomScale="80" zoomScaleNormal="80" workbookViewId="0">
      <selection activeCell="E31" sqref="E31"/>
    </sheetView>
  </sheetViews>
  <sheetFormatPr defaultColWidth="8.88671875" defaultRowHeight="14.4"/>
  <cols>
    <col min="1" max="1" width="8.88671875" style="9"/>
    <col min="2" max="2" width="4" style="9" customWidth="1"/>
    <col min="3" max="3" width="20" style="9" bestFit="1" customWidth="1"/>
    <col min="4" max="4" width="3.88671875" style="9" customWidth="1"/>
    <col min="5" max="5" width="14.88671875" style="9" customWidth="1"/>
    <col min="6" max="6" width="4.5546875" style="9" customWidth="1"/>
    <col min="7" max="7" width="14.88671875" style="9" customWidth="1"/>
    <col min="8" max="8" width="3.88671875" style="9" customWidth="1"/>
    <col min="9" max="9" width="8.88671875" style="9"/>
    <col min="10" max="10" width="23.5546875" style="9" bestFit="1" customWidth="1"/>
    <col min="11" max="11" width="17.88671875" style="9" bestFit="1" customWidth="1"/>
    <col min="12" max="12" width="31.5546875" style="9" bestFit="1" customWidth="1"/>
    <col min="13" max="13" width="10" style="9" bestFit="1" customWidth="1"/>
    <col min="14" max="14" width="9.5546875" style="9" bestFit="1" customWidth="1"/>
    <col min="15" max="15" width="26.6640625" style="9" bestFit="1" customWidth="1"/>
    <col min="16" max="16" width="19.109375" style="9" bestFit="1" customWidth="1"/>
    <col min="17" max="17" width="22.6640625" style="9" bestFit="1" customWidth="1"/>
    <col min="18" max="18" width="20.88671875" style="9" bestFit="1" customWidth="1"/>
    <col min="19" max="19" width="23.88671875" style="9" bestFit="1" customWidth="1"/>
    <col min="20" max="20" width="8.88671875" style="9"/>
    <col min="21" max="21" width="8.88671875" style="9" bestFit="1" customWidth="1"/>
    <col min="22" max="22" width="27.109375" style="9" bestFit="1" customWidth="1"/>
    <col min="23" max="23" width="25" style="9" bestFit="1" customWidth="1"/>
    <col min="24" max="24" width="144.44140625" style="9" bestFit="1" customWidth="1"/>
    <col min="25" max="16384" width="8.88671875" style="9"/>
  </cols>
  <sheetData>
    <row r="1" spans="1:24">
      <c r="A1" s="8" t="s">
        <v>116</v>
      </c>
      <c r="C1" s="36" t="s">
        <v>694</v>
      </c>
    </row>
    <row r="2" spans="1:24">
      <c r="A2" s="8"/>
    </row>
    <row r="3" spans="1:24" ht="15" thickBot="1">
      <c r="B3" s="1" t="s">
        <v>4</v>
      </c>
      <c r="J3" s="1" t="s">
        <v>6</v>
      </c>
      <c r="K3" s="105"/>
      <c r="L3" s="105"/>
      <c r="M3" s="105"/>
      <c r="N3" s="105"/>
      <c r="O3" s="105"/>
      <c r="P3" s="105"/>
      <c r="Q3" s="105"/>
      <c r="R3" s="105"/>
      <c r="S3" s="105"/>
    </row>
    <row r="4" spans="1:24" ht="15" thickBot="1">
      <c r="B4" s="11"/>
      <c r="C4" s="12"/>
      <c r="D4" s="12"/>
      <c r="E4" s="12"/>
      <c r="F4" s="12"/>
      <c r="G4" s="12"/>
      <c r="H4" s="13"/>
      <c r="J4" s="338" t="s">
        <v>328</v>
      </c>
      <c r="K4" s="338" t="s">
        <v>329</v>
      </c>
      <c r="L4" s="338" t="s">
        <v>330</v>
      </c>
      <c r="M4" s="338" t="s">
        <v>331</v>
      </c>
      <c r="N4" s="338" t="s">
        <v>332</v>
      </c>
      <c r="O4" s="338" t="s">
        <v>333</v>
      </c>
      <c r="P4" s="338" t="s">
        <v>334</v>
      </c>
      <c r="Q4" s="338" t="s">
        <v>335</v>
      </c>
      <c r="R4" s="338" t="s">
        <v>336</v>
      </c>
      <c r="S4" s="338" t="s">
        <v>337</v>
      </c>
      <c r="U4" s="1" t="s">
        <v>327</v>
      </c>
    </row>
    <row r="5" spans="1:24" ht="15" thickBot="1">
      <c r="B5" s="14"/>
      <c r="C5" s="15" t="s">
        <v>117</v>
      </c>
      <c r="D5" s="15"/>
      <c r="E5" s="16"/>
      <c r="F5" s="15"/>
      <c r="G5" s="15"/>
      <c r="H5" s="17"/>
      <c r="J5" s="338"/>
      <c r="K5" s="338"/>
      <c r="L5" s="338" t="s">
        <v>330</v>
      </c>
      <c r="M5" s="338" t="s">
        <v>331</v>
      </c>
      <c r="N5" s="338" t="s">
        <v>332</v>
      </c>
      <c r="O5" s="338" t="s">
        <v>333</v>
      </c>
      <c r="P5" s="338" t="s">
        <v>334</v>
      </c>
      <c r="Q5" s="338" t="s">
        <v>335</v>
      </c>
      <c r="R5" s="338" t="s">
        <v>336</v>
      </c>
      <c r="S5" s="338" t="s">
        <v>337</v>
      </c>
      <c r="U5" s="34" t="s">
        <v>133</v>
      </c>
      <c r="V5" s="35" t="s">
        <v>134</v>
      </c>
      <c r="W5" s="35" t="s">
        <v>135</v>
      </c>
      <c r="X5" s="35" t="s">
        <v>136</v>
      </c>
    </row>
    <row r="6" spans="1:24" ht="15" thickBot="1">
      <c r="B6" s="14"/>
      <c r="C6" s="15" t="s">
        <v>122</v>
      </c>
      <c r="D6" s="15"/>
      <c r="E6" s="16"/>
      <c r="F6" s="15" t="s">
        <v>5</v>
      </c>
      <c r="G6" s="16"/>
      <c r="H6" s="17"/>
      <c r="J6" s="6" t="s">
        <v>65</v>
      </c>
      <c r="K6" s="5" t="s">
        <v>66</v>
      </c>
      <c r="L6" s="5" t="s">
        <v>67</v>
      </c>
      <c r="M6" s="5" t="s">
        <v>68</v>
      </c>
      <c r="N6" s="5" t="s">
        <v>69</v>
      </c>
      <c r="O6" s="5" t="s">
        <v>70</v>
      </c>
      <c r="P6" s="5" t="s">
        <v>71</v>
      </c>
      <c r="Q6" s="5" t="s">
        <v>72</v>
      </c>
      <c r="R6" s="5" t="s">
        <v>73</v>
      </c>
      <c r="S6" s="5" t="s">
        <v>73</v>
      </c>
      <c r="U6" s="335" t="s">
        <v>400</v>
      </c>
      <c r="V6" s="268" t="s">
        <v>186</v>
      </c>
      <c r="W6" s="268" t="s">
        <v>156</v>
      </c>
      <c r="X6" s="26" t="s">
        <v>193</v>
      </c>
    </row>
    <row r="7" spans="1:24" ht="15" thickBot="1">
      <c r="B7" s="14"/>
      <c r="C7" s="15" t="s">
        <v>66</v>
      </c>
      <c r="D7" s="15"/>
      <c r="E7" s="16"/>
      <c r="F7" s="15" t="s">
        <v>5</v>
      </c>
      <c r="G7" s="16"/>
      <c r="H7" s="17"/>
      <c r="J7" s="107" t="s">
        <v>565</v>
      </c>
      <c r="K7" s="68" t="s">
        <v>566</v>
      </c>
      <c r="L7" s="68" t="str">
        <f>"1000001 - KHBT "&amp;K7</f>
        <v>1000001 - KHBT Bộ xả dây</v>
      </c>
      <c r="M7" s="69" t="s">
        <v>74</v>
      </c>
      <c r="N7" s="68">
        <v>1</v>
      </c>
      <c r="O7" s="70">
        <v>43733</v>
      </c>
      <c r="P7" s="70">
        <v>43700</v>
      </c>
      <c r="Q7" s="107" t="s">
        <v>572</v>
      </c>
      <c r="R7" s="68" t="s">
        <v>75</v>
      </c>
      <c r="S7" s="68" t="s">
        <v>573</v>
      </c>
      <c r="U7" s="337"/>
      <c r="V7" s="269"/>
      <c r="W7" s="269"/>
      <c r="X7" s="26" t="s">
        <v>187</v>
      </c>
    </row>
    <row r="8" spans="1:24" ht="15" thickBot="1">
      <c r="B8" s="14"/>
      <c r="C8" s="15" t="s">
        <v>118</v>
      </c>
      <c r="D8" s="15"/>
      <c r="E8" s="16"/>
      <c r="F8" s="15" t="s">
        <v>5</v>
      </c>
      <c r="G8" s="16"/>
      <c r="H8" s="17"/>
      <c r="J8" s="68"/>
      <c r="K8" s="68" t="s">
        <v>566</v>
      </c>
      <c r="L8" s="68" t="str">
        <f>"1000001 - KHBT "&amp;K8</f>
        <v>1000001 - KHBT Bộ xả dây</v>
      </c>
      <c r="M8" s="69" t="s">
        <v>74</v>
      </c>
      <c r="N8" s="68">
        <v>2</v>
      </c>
      <c r="O8" s="70">
        <v>43733</v>
      </c>
      <c r="P8" s="70">
        <v>43700</v>
      </c>
      <c r="Q8" s="107" t="s">
        <v>572</v>
      </c>
      <c r="R8" s="68" t="s">
        <v>75</v>
      </c>
      <c r="S8" s="68" t="s">
        <v>574</v>
      </c>
      <c r="U8" s="336"/>
      <c r="V8" s="270"/>
      <c r="W8" s="270"/>
      <c r="X8" s="27" t="s">
        <v>188</v>
      </c>
    </row>
    <row r="9" spans="1:24" ht="15" thickBot="1">
      <c r="B9" s="14"/>
      <c r="C9" s="15" t="s">
        <v>123</v>
      </c>
      <c r="D9" s="15"/>
      <c r="E9" s="18"/>
      <c r="F9" s="15" t="s">
        <v>5</v>
      </c>
      <c r="G9" s="18"/>
      <c r="H9" s="17"/>
      <c r="J9" s="68"/>
      <c r="K9" s="68" t="s">
        <v>567</v>
      </c>
      <c r="L9" s="68" t="str">
        <f>"1000001 - KHBT "&amp;K9</f>
        <v xml:space="preserve">1000001 - KHBT Phần Capstan </v>
      </c>
      <c r="M9" s="69" t="s">
        <v>74</v>
      </c>
      <c r="N9" s="68">
        <v>1</v>
      </c>
      <c r="O9" s="70">
        <v>43733</v>
      </c>
      <c r="P9" s="70">
        <v>43700</v>
      </c>
      <c r="Q9" s="107" t="s">
        <v>572</v>
      </c>
      <c r="R9" s="68" t="s">
        <v>124</v>
      </c>
      <c r="S9" s="68" t="s">
        <v>575</v>
      </c>
      <c r="U9" s="72" t="s">
        <v>401</v>
      </c>
      <c r="V9" s="27" t="s">
        <v>59</v>
      </c>
      <c r="W9" s="27" t="s">
        <v>156</v>
      </c>
      <c r="X9" s="27" t="s">
        <v>194</v>
      </c>
    </row>
    <row r="10" spans="1:24" ht="15" thickBot="1">
      <c r="B10" s="14"/>
      <c r="C10" s="15" t="s">
        <v>120</v>
      </c>
      <c r="D10" s="15"/>
      <c r="E10" s="18"/>
      <c r="F10" s="15" t="s">
        <v>5</v>
      </c>
      <c r="G10" s="18"/>
      <c r="H10" s="17"/>
      <c r="J10" s="68"/>
      <c r="K10" s="68" t="s">
        <v>567</v>
      </c>
      <c r="L10" s="68" t="str">
        <f t="shared" ref="L10:L15" si="0">"1000001 - KHBT "&amp;K10</f>
        <v xml:space="preserve">1000001 - KHBT Phần Capstan </v>
      </c>
      <c r="M10" s="69" t="s">
        <v>74</v>
      </c>
      <c r="N10" s="68">
        <v>1</v>
      </c>
      <c r="O10" s="70">
        <v>43733</v>
      </c>
      <c r="P10" s="70">
        <v>43700</v>
      </c>
      <c r="Q10" s="107" t="s">
        <v>572</v>
      </c>
      <c r="R10" s="68" t="s">
        <v>75</v>
      </c>
      <c r="S10" s="68" t="s">
        <v>576</v>
      </c>
      <c r="U10" s="72" t="s">
        <v>402</v>
      </c>
      <c r="V10" s="27" t="s">
        <v>105</v>
      </c>
      <c r="W10" s="27" t="s">
        <v>143</v>
      </c>
      <c r="X10" s="27" t="s">
        <v>195</v>
      </c>
    </row>
    <row r="11" spans="1:24" ht="15" thickBot="1">
      <c r="B11" s="14"/>
      <c r="C11" s="15" t="s">
        <v>121</v>
      </c>
      <c r="D11" s="15"/>
      <c r="E11" s="18"/>
      <c r="F11" s="15" t="s">
        <v>5</v>
      </c>
      <c r="G11" s="18"/>
      <c r="H11" s="17"/>
      <c r="J11" s="68"/>
      <c r="K11" s="68" t="s">
        <v>567</v>
      </c>
      <c r="L11" s="68" t="str">
        <f t="shared" si="0"/>
        <v xml:space="preserve">1000001 - KHBT Phần Capstan </v>
      </c>
      <c r="M11" s="69" t="s">
        <v>74</v>
      </c>
      <c r="N11" s="68">
        <v>3</v>
      </c>
      <c r="O11" s="70">
        <v>43733</v>
      </c>
      <c r="P11" s="70">
        <v>43700</v>
      </c>
      <c r="Q11" s="107" t="s">
        <v>572</v>
      </c>
      <c r="R11" s="68" t="s">
        <v>124</v>
      </c>
      <c r="S11" s="68" t="s">
        <v>577</v>
      </c>
      <c r="U11" s="335" t="s">
        <v>403</v>
      </c>
      <c r="V11" s="268" t="s">
        <v>60</v>
      </c>
      <c r="W11" s="268" t="s">
        <v>143</v>
      </c>
      <c r="X11" s="26" t="s">
        <v>189</v>
      </c>
    </row>
    <row r="12" spans="1:24" ht="15" thickBot="1">
      <c r="B12" s="19"/>
      <c r="C12" s="20"/>
      <c r="D12" s="20"/>
      <c r="E12" s="20"/>
      <c r="F12" s="20"/>
      <c r="G12" s="20"/>
      <c r="H12" s="21"/>
      <c r="J12" s="68"/>
      <c r="K12" s="68" t="s">
        <v>567</v>
      </c>
      <c r="L12" s="68" t="str">
        <f t="shared" si="0"/>
        <v xml:space="preserve">1000001 - KHBT Phần Capstan </v>
      </c>
      <c r="M12" s="69" t="s">
        <v>74</v>
      </c>
      <c r="N12" s="68">
        <v>3</v>
      </c>
      <c r="O12" s="70">
        <v>43733</v>
      </c>
      <c r="P12" s="70">
        <v>43700</v>
      </c>
      <c r="Q12" s="107" t="s">
        <v>572</v>
      </c>
      <c r="R12" s="68" t="s">
        <v>124</v>
      </c>
      <c r="S12" s="68" t="s">
        <v>578</v>
      </c>
      <c r="U12" s="336"/>
      <c r="V12" s="270"/>
      <c r="W12" s="270"/>
      <c r="X12" s="32" t="s">
        <v>449</v>
      </c>
    </row>
    <row r="13" spans="1:24" ht="15" thickBot="1">
      <c r="J13" s="68"/>
      <c r="K13" s="68" t="s">
        <v>567</v>
      </c>
      <c r="L13" s="68" t="str">
        <f t="shared" si="0"/>
        <v xml:space="preserve">1000001 - KHBT Phần Capstan </v>
      </c>
      <c r="M13" s="69" t="s">
        <v>74</v>
      </c>
      <c r="N13" s="68">
        <v>3</v>
      </c>
      <c r="O13" s="70">
        <v>43733</v>
      </c>
      <c r="P13" s="70">
        <v>43700</v>
      </c>
      <c r="Q13" s="107" t="s">
        <v>572</v>
      </c>
      <c r="R13" s="68" t="s">
        <v>75</v>
      </c>
      <c r="S13" s="68" t="s">
        <v>578</v>
      </c>
      <c r="U13" s="72" t="s">
        <v>404</v>
      </c>
      <c r="V13" s="27" t="s">
        <v>61</v>
      </c>
      <c r="W13" s="27" t="s">
        <v>140</v>
      </c>
      <c r="X13" s="27" t="s">
        <v>196</v>
      </c>
    </row>
    <row r="14" spans="1:24">
      <c r="J14" s="68"/>
      <c r="K14" s="68" t="s">
        <v>567</v>
      </c>
      <c r="L14" s="68" t="str">
        <f t="shared" si="0"/>
        <v xml:space="preserve">1000001 - KHBT Phần Capstan </v>
      </c>
      <c r="M14" s="69" t="s">
        <v>74</v>
      </c>
      <c r="N14" s="68">
        <v>3</v>
      </c>
      <c r="O14" s="70">
        <v>43733</v>
      </c>
      <c r="P14" s="70">
        <v>43700</v>
      </c>
      <c r="Q14" s="107" t="s">
        <v>572</v>
      </c>
      <c r="R14" s="68" t="s">
        <v>75</v>
      </c>
      <c r="S14" s="68" t="s">
        <v>579</v>
      </c>
      <c r="U14" s="335" t="s">
        <v>405</v>
      </c>
      <c r="V14" s="268" t="s">
        <v>62</v>
      </c>
      <c r="W14" s="26" t="s">
        <v>143</v>
      </c>
      <c r="X14" s="26" t="s">
        <v>197</v>
      </c>
    </row>
    <row r="15" spans="1:24" ht="15" thickBot="1">
      <c r="J15" s="68"/>
      <c r="K15" s="68" t="s">
        <v>567</v>
      </c>
      <c r="L15" s="68" t="str">
        <f t="shared" si="0"/>
        <v xml:space="preserve">1000001 - KHBT Phần Capstan </v>
      </c>
      <c r="M15" s="69" t="s">
        <v>74</v>
      </c>
      <c r="N15" s="68">
        <v>3</v>
      </c>
      <c r="O15" s="70">
        <v>43733</v>
      </c>
      <c r="P15" s="70">
        <v>43700</v>
      </c>
      <c r="Q15" s="107" t="s">
        <v>572</v>
      </c>
      <c r="R15" s="68" t="s">
        <v>124</v>
      </c>
      <c r="S15" s="68" t="s">
        <v>580</v>
      </c>
      <c r="U15" s="336"/>
      <c r="V15" s="270"/>
      <c r="W15" s="27" t="s">
        <v>190</v>
      </c>
      <c r="X15" s="32" t="s">
        <v>450</v>
      </c>
    </row>
    <row r="16" spans="1:24">
      <c r="J16" s="68"/>
      <c r="K16" s="68" t="s">
        <v>568</v>
      </c>
      <c r="L16" s="68" t="str">
        <f>"1000001 - KHBT "&amp;K16</f>
        <v>1000001 - KHBT Phần ủ đây</v>
      </c>
      <c r="M16" s="69" t="s">
        <v>74</v>
      </c>
      <c r="N16" s="68">
        <v>3</v>
      </c>
      <c r="O16" s="70">
        <v>43733</v>
      </c>
      <c r="P16" s="70">
        <v>43700</v>
      </c>
      <c r="Q16" s="107" t="s">
        <v>572</v>
      </c>
      <c r="R16" s="68" t="s">
        <v>75</v>
      </c>
      <c r="S16" s="68" t="s">
        <v>581</v>
      </c>
      <c r="U16" s="335" t="s">
        <v>406</v>
      </c>
      <c r="V16" s="268" t="s">
        <v>63</v>
      </c>
      <c r="W16" s="26" t="s">
        <v>143</v>
      </c>
      <c r="X16" s="26" t="s">
        <v>198</v>
      </c>
    </row>
    <row r="17" spans="10:24" ht="15" thickBot="1">
      <c r="J17" s="68"/>
      <c r="K17" s="68" t="s">
        <v>568</v>
      </c>
      <c r="L17" s="68" t="str">
        <f t="shared" ref="L17:L26" si="1">"1000001 - KHBT "&amp;K17</f>
        <v>1000001 - KHBT Phần ủ đây</v>
      </c>
      <c r="M17" s="69" t="s">
        <v>74</v>
      </c>
      <c r="N17" s="68">
        <v>3</v>
      </c>
      <c r="O17" s="70">
        <v>43733</v>
      </c>
      <c r="P17" s="70">
        <v>43700</v>
      </c>
      <c r="Q17" s="107" t="s">
        <v>572</v>
      </c>
      <c r="R17" s="68" t="s">
        <v>124</v>
      </c>
      <c r="S17" s="68" t="s">
        <v>573</v>
      </c>
      <c r="U17" s="336"/>
      <c r="V17" s="270"/>
      <c r="W17" s="27" t="s">
        <v>190</v>
      </c>
      <c r="X17" s="32" t="s">
        <v>451</v>
      </c>
    </row>
    <row r="18" spans="10:24" ht="15" thickBot="1">
      <c r="J18" s="84"/>
      <c r="K18" s="68" t="s">
        <v>568</v>
      </c>
      <c r="L18" s="68" t="str">
        <f t="shared" si="1"/>
        <v>1000001 - KHBT Phần ủ đây</v>
      </c>
      <c r="M18" s="69" t="s">
        <v>74</v>
      </c>
      <c r="N18" s="68">
        <v>3</v>
      </c>
      <c r="O18" s="70">
        <v>43733</v>
      </c>
      <c r="P18" s="70">
        <v>43700</v>
      </c>
      <c r="Q18" s="107" t="s">
        <v>572</v>
      </c>
      <c r="R18" s="68" t="s">
        <v>124</v>
      </c>
      <c r="S18" s="84" t="s">
        <v>576</v>
      </c>
      <c r="U18" s="72" t="s">
        <v>407</v>
      </c>
      <c r="V18" s="27" t="s">
        <v>64</v>
      </c>
      <c r="W18" s="27" t="s">
        <v>156</v>
      </c>
      <c r="X18" s="27" t="s">
        <v>199</v>
      </c>
    </row>
    <row r="19" spans="10:24" ht="15" thickBot="1">
      <c r="J19" s="84"/>
      <c r="K19" s="68" t="s">
        <v>568</v>
      </c>
      <c r="L19" s="68" t="str">
        <f t="shared" si="1"/>
        <v>1000001 - KHBT Phần ủ đây</v>
      </c>
      <c r="M19" s="69" t="s">
        <v>74</v>
      </c>
      <c r="N19" s="68">
        <v>3</v>
      </c>
      <c r="O19" s="70">
        <v>43733</v>
      </c>
      <c r="P19" s="70">
        <v>43700</v>
      </c>
      <c r="Q19" s="107" t="s">
        <v>572</v>
      </c>
      <c r="R19" s="68" t="s">
        <v>75</v>
      </c>
      <c r="S19" s="84" t="s">
        <v>582</v>
      </c>
      <c r="U19" s="72" t="s">
        <v>408</v>
      </c>
      <c r="V19" s="27" t="s">
        <v>191</v>
      </c>
      <c r="W19" s="27" t="s">
        <v>156</v>
      </c>
      <c r="X19" s="27" t="s">
        <v>200</v>
      </c>
    </row>
    <row r="20" spans="10:24" ht="15" thickBot="1">
      <c r="J20" s="84"/>
      <c r="K20" s="68" t="s">
        <v>568</v>
      </c>
      <c r="L20" s="68" t="str">
        <f t="shared" si="1"/>
        <v>1000001 - KHBT Phần ủ đây</v>
      </c>
      <c r="M20" s="69" t="s">
        <v>74</v>
      </c>
      <c r="N20" s="68">
        <v>3</v>
      </c>
      <c r="O20" s="70">
        <v>43733</v>
      </c>
      <c r="P20" s="70">
        <v>43700</v>
      </c>
      <c r="Q20" s="107" t="s">
        <v>572</v>
      </c>
      <c r="R20" s="68" t="s">
        <v>75</v>
      </c>
      <c r="S20" s="84" t="s">
        <v>583</v>
      </c>
      <c r="U20" s="72" t="s">
        <v>409</v>
      </c>
      <c r="V20" s="27" t="s">
        <v>192</v>
      </c>
      <c r="W20" s="27" t="s">
        <v>156</v>
      </c>
      <c r="X20" s="27" t="s">
        <v>201</v>
      </c>
    </row>
    <row r="21" spans="10:24">
      <c r="J21" s="84"/>
      <c r="K21" s="68" t="s">
        <v>568</v>
      </c>
      <c r="L21" s="68" t="str">
        <f t="shared" si="1"/>
        <v>1000001 - KHBT Phần ủ đây</v>
      </c>
      <c r="M21" s="69" t="s">
        <v>74</v>
      </c>
      <c r="N21" s="68">
        <v>3</v>
      </c>
      <c r="O21" s="70">
        <v>43733</v>
      </c>
      <c r="P21" s="70">
        <v>43700</v>
      </c>
      <c r="Q21" s="107" t="s">
        <v>572</v>
      </c>
      <c r="R21" s="68" t="s">
        <v>124</v>
      </c>
      <c r="S21" s="84" t="s">
        <v>577</v>
      </c>
    </row>
    <row r="22" spans="10:24">
      <c r="J22" s="84"/>
      <c r="K22" s="68" t="s">
        <v>568</v>
      </c>
      <c r="L22" s="68" t="str">
        <f t="shared" si="1"/>
        <v>1000001 - KHBT Phần ủ đây</v>
      </c>
      <c r="M22" s="69" t="s">
        <v>74</v>
      </c>
      <c r="N22" s="68">
        <v>3</v>
      </c>
      <c r="O22" s="70">
        <v>43733</v>
      </c>
      <c r="P22" s="70">
        <v>43700</v>
      </c>
      <c r="Q22" s="107" t="s">
        <v>572</v>
      </c>
      <c r="R22" s="68" t="s">
        <v>75</v>
      </c>
      <c r="S22" s="84" t="s">
        <v>577</v>
      </c>
    </row>
    <row r="23" spans="10:24">
      <c r="J23" s="84"/>
      <c r="K23" s="68" t="s">
        <v>568</v>
      </c>
      <c r="L23" s="68" t="str">
        <f t="shared" si="1"/>
        <v>1000001 - KHBT Phần ủ đây</v>
      </c>
      <c r="M23" s="69" t="s">
        <v>74</v>
      </c>
      <c r="N23" s="68">
        <v>3</v>
      </c>
      <c r="O23" s="70">
        <v>43733</v>
      </c>
      <c r="P23" s="70">
        <v>43700</v>
      </c>
      <c r="Q23" s="107" t="s">
        <v>572</v>
      </c>
      <c r="R23" s="68" t="s">
        <v>124</v>
      </c>
      <c r="S23" s="84" t="s">
        <v>578</v>
      </c>
    </row>
    <row r="24" spans="10:24">
      <c r="J24" s="84"/>
      <c r="K24" s="68" t="s">
        <v>568</v>
      </c>
      <c r="L24" s="68" t="str">
        <f t="shared" si="1"/>
        <v>1000001 - KHBT Phần ủ đây</v>
      </c>
      <c r="M24" s="69" t="s">
        <v>74</v>
      </c>
      <c r="N24" s="68">
        <v>3</v>
      </c>
      <c r="O24" s="70">
        <v>43733</v>
      </c>
      <c r="P24" s="70">
        <v>43700</v>
      </c>
      <c r="Q24" s="107" t="s">
        <v>572</v>
      </c>
      <c r="R24" s="68" t="s">
        <v>124</v>
      </c>
      <c r="S24" s="84" t="s">
        <v>578</v>
      </c>
    </row>
    <row r="25" spans="10:24">
      <c r="J25" s="84"/>
      <c r="K25" s="68" t="s">
        <v>568</v>
      </c>
      <c r="L25" s="68" t="str">
        <f t="shared" si="1"/>
        <v>1000001 - KHBT Phần ủ đây</v>
      </c>
      <c r="M25" s="69" t="s">
        <v>74</v>
      </c>
      <c r="N25" s="68">
        <v>3</v>
      </c>
      <c r="O25" s="70">
        <v>43733</v>
      </c>
      <c r="P25" s="70">
        <v>43700</v>
      </c>
      <c r="Q25" s="107" t="s">
        <v>572</v>
      </c>
      <c r="R25" s="68" t="s">
        <v>75</v>
      </c>
      <c r="S25" s="84" t="s">
        <v>578</v>
      </c>
    </row>
    <row r="26" spans="10:24">
      <c r="J26" s="84"/>
      <c r="K26" s="68" t="s">
        <v>568</v>
      </c>
      <c r="L26" s="68" t="str">
        <f t="shared" si="1"/>
        <v>1000001 - KHBT Phần ủ đây</v>
      </c>
      <c r="M26" s="69" t="s">
        <v>74</v>
      </c>
      <c r="N26" s="68">
        <v>3</v>
      </c>
      <c r="O26" s="70">
        <v>43733</v>
      </c>
      <c r="P26" s="70">
        <v>43700</v>
      </c>
      <c r="Q26" s="107" t="s">
        <v>572</v>
      </c>
      <c r="R26" s="68" t="s">
        <v>75</v>
      </c>
      <c r="S26" s="84" t="s">
        <v>584</v>
      </c>
    </row>
    <row r="27" spans="10:24">
      <c r="J27" s="84"/>
      <c r="K27" s="84" t="s">
        <v>569</v>
      </c>
      <c r="L27" s="68" t="str">
        <f t="shared" ref="L27:L37" si="2">"1000001 - KHBT "&amp;K27</f>
        <v>1000001 - KHBT Phần tích lũy</v>
      </c>
      <c r="M27" s="69" t="s">
        <v>74</v>
      </c>
      <c r="N27" s="68">
        <v>3</v>
      </c>
      <c r="O27" s="70">
        <v>43733</v>
      </c>
      <c r="P27" s="70">
        <v>43700</v>
      </c>
      <c r="Q27" s="107" t="s">
        <v>572</v>
      </c>
      <c r="R27" s="68" t="s">
        <v>124</v>
      </c>
      <c r="S27" s="84" t="s">
        <v>581</v>
      </c>
    </row>
    <row r="28" spans="10:24">
      <c r="J28" s="84"/>
      <c r="K28" s="84" t="s">
        <v>569</v>
      </c>
      <c r="L28" s="68" t="str">
        <f t="shared" si="2"/>
        <v>1000001 - KHBT Phần tích lũy</v>
      </c>
      <c r="M28" s="69" t="s">
        <v>74</v>
      </c>
      <c r="N28" s="68">
        <v>3</v>
      </c>
      <c r="O28" s="70">
        <v>43733</v>
      </c>
      <c r="P28" s="70">
        <v>43700</v>
      </c>
      <c r="Q28" s="107" t="s">
        <v>572</v>
      </c>
      <c r="R28" s="68" t="s">
        <v>75</v>
      </c>
      <c r="S28" s="84" t="s">
        <v>585</v>
      </c>
    </row>
    <row r="29" spans="10:24">
      <c r="J29" s="84"/>
      <c r="K29" s="84" t="s">
        <v>569</v>
      </c>
      <c r="L29" s="68" t="str">
        <f t="shared" si="2"/>
        <v>1000001 - KHBT Phần tích lũy</v>
      </c>
      <c r="M29" s="69" t="s">
        <v>74</v>
      </c>
      <c r="N29" s="68">
        <v>3</v>
      </c>
      <c r="O29" s="70">
        <v>43733</v>
      </c>
      <c r="P29" s="70">
        <v>43700</v>
      </c>
      <c r="Q29" s="107" t="s">
        <v>572</v>
      </c>
      <c r="R29" s="68" t="s">
        <v>124</v>
      </c>
      <c r="S29" s="84" t="s">
        <v>586</v>
      </c>
    </row>
    <row r="30" spans="10:24">
      <c r="J30" s="84"/>
      <c r="K30" s="84" t="s">
        <v>569</v>
      </c>
      <c r="L30" s="68" t="str">
        <f t="shared" si="2"/>
        <v>1000001 - KHBT Phần tích lũy</v>
      </c>
      <c r="M30" s="69" t="s">
        <v>74</v>
      </c>
      <c r="N30" s="68">
        <v>3</v>
      </c>
      <c r="O30" s="70">
        <v>43733</v>
      </c>
      <c r="P30" s="70">
        <v>43700</v>
      </c>
      <c r="Q30" s="107" t="s">
        <v>572</v>
      </c>
      <c r="R30" s="68" t="s">
        <v>124</v>
      </c>
      <c r="S30" s="84" t="s">
        <v>578</v>
      </c>
    </row>
    <row r="31" spans="10:24">
      <c r="J31" s="84"/>
      <c r="K31" s="84" t="s">
        <v>569</v>
      </c>
      <c r="L31" s="68" t="str">
        <f t="shared" si="2"/>
        <v>1000001 - KHBT Phần tích lũy</v>
      </c>
      <c r="M31" s="69" t="s">
        <v>74</v>
      </c>
      <c r="N31" s="68">
        <v>3</v>
      </c>
      <c r="O31" s="70">
        <v>43733</v>
      </c>
      <c r="P31" s="70">
        <v>43700</v>
      </c>
      <c r="Q31" s="107" t="s">
        <v>572</v>
      </c>
      <c r="R31" s="68" t="s">
        <v>75</v>
      </c>
      <c r="S31" s="84" t="s">
        <v>587</v>
      </c>
    </row>
    <row r="32" spans="10:24">
      <c r="J32" s="84"/>
      <c r="K32" s="84" t="s">
        <v>570</v>
      </c>
      <c r="L32" s="68" t="str">
        <f t="shared" si="2"/>
        <v>1000001 - KHBT Bộ thu dây</v>
      </c>
      <c r="M32" s="69" t="s">
        <v>74</v>
      </c>
      <c r="N32" s="68">
        <v>3</v>
      </c>
      <c r="O32" s="70">
        <v>43733</v>
      </c>
      <c r="P32" s="70">
        <v>43700</v>
      </c>
      <c r="Q32" s="107" t="s">
        <v>572</v>
      </c>
      <c r="R32" s="68" t="s">
        <v>75</v>
      </c>
      <c r="S32" s="84" t="s">
        <v>581</v>
      </c>
    </row>
    <row r="33" spans="10:19">
      <c r="J33" s="84"/>
      <c r="K33" s="84" t="s">
        <v>570</v>
      </c>
      <c r="L33" s="68" t="str">
        <f t="shared" si="2"/>
        <v>1000001 - KHBT Bộ thu dây</v>
      </c>
      <c r="M33" s="69" t="s">
        <v>74</v>
      </c>
      <c r="N33" s="68">
        <v>3</v>
      </c>
      <c r="O33" s="70">
        <v>43733</v>
      </c>
      <c r="P33" s="70">
        <v>43700</v>
      </c>
      <c r="Q33" s="107" t="s">
        <v>572</v>
      </c>
      <c r="R33" s="68" t="s">
        <v>124</v>
      </c>
      <c r="S33" s="84" t="s">
        <v>588</v>
      </c>
    </row>
    <row r="34" spans="10:19">
      <c r="J34" s="84"/>
      <c r="K34" s="84" t="s">
        <v>570</v>
      </c>
      <c r="L34" s="68" t="str">
        <f t="shared" si="2"/>
        <v>1000001 - KHBT Bộ thu dây</v>
      </c>
      <c r="M34" s="69" t="s">
        <v>74</v>
      </c>
      <c r="N34" s="68">
        <v>3</v>
      </c>
      <c r="O34" s="70">
        <v>43733</v>
      </c>
      <c r="P34" s="70">
        <v>43700</v>
      </c>
      <c r="Q34" s="107" t="s">
        <v>572</v>
      </c>
      <c r="R34" s="68" t="s">
        <v>75</v>
      </c>
      <c r="S34" s="84" t="s">
        <v>576</v>
      </c>
    </row>
    <row r="35" spans="10:19">
      <c r="J35" s="84"/>
      <c r="K35" s="84" t="s">
        <v>570</v>
      </c>
      <c r="L35" s="68" t="str">
        <f t="shared" si="2"/>
        <v>1000001 - KHBT Bộ thu dây</v>
      </c>
      <c r="M35" s="69" t="s">
        <v>74</v>
      </c>
      <c r="N35" s="68">
        <v>3</v>
      </c>
      <c r="O35" s="70">
        <v>43733</v>
      </c>
      <c r="P35" s="70">
        <v>43700</v>
      </c>
      <c r="Q35" s="107" t="s">
        <v>572</v>
      </c>
      <c r="R35" s="68" t="s">
        <v>124</v>
      </c>
      <c r="S35" s="84" t="s">
        <v>577</v>
      </c>
    </row>
    <row r="36" spans="10:19">
      <c r="J36" s="84"/>
      <c r="K36" s="84" t="s">
        <v>570</v>
      </c>
      <c r="L36" s="68" t="str">
        <f t="shared" si="2"/>
        <v>1000001 - KHBT Bộ thu dây</v>
      </c>
      <c r="M36" s="69" t="s">
        <v>74</v>
      </c>
      <c r="N36" s="68">
        <v>3</v>
      </c>
      <c r="O36" s="70">
        <v>43733</v>
      </c>
      <c r="P36" s="70">
        <v>43700</v>
      </c>
      <c r="Q36" s="107" t="s">
        <v>572</v>
      </c>
      <c r="R36" s="68" t="s">
        <v>124</v>
      </c>
      <c r="S36" s="84" t="s">
        <v>578</v>
      </c>
    </row>
    <row r="37" spans="10:19">
      <c r="J37" s="84"/>
      <c r="K37" s="84" t="s">
        <v>571</v>
      </c>
      <c r="L37" s="68" t="str">
        <f t="shared" si="2"/>
        <v>1000001 - KHBT Tủ điều khiển chính</v>
      </c>
      <c r="M37" s="69" t="s">
        <v>74</v>
      </c>
      <c r="N37" s="68">
        <v>3</v>
      </c>
      <c r="O37" s="70">
        <v>43733</v>
      </c>
      <c r="P37" s="70">
        <v>43700</v>
      </c>
      <c r="Q37" s="107" t="s">
        <v>572</v>
      </c>
      <c r="R37" s="68" t="s">
        <v>75</v>
      </c>
      <c r="S37" s="84" t="s">
        <v>589</v>
      </c>
    </row>
    <row r="38" spans="10:19">
      <c r="J38" s="84"/>
      <c r="K38" s="84" t="s">
        <v>571</v>
      </c>
      <c r="L38" s="68" t="str">
        <f t="shared" ref="L38:L43" si="3">"1000001 - KHBT "&amp;K38</f>
        <v>1000001 - KHBT Tủ điều khiển chính</v>
      </c>
      <c r="M38" s="69" t="s">
        <v>74</v>
      </c>
      <c r="N38" s="68">
        <v>3</v>
      </c>
      <c r="O38" s="70">
        <v>43733</v>
      </c>
      <c r="P38" s="70">
        <v>43700</v>
      </c>
      <c r="Q38" s="107" t="s">
        <v>572</v>
      </c>
      <c r="R38" s="68" t="s">
        <v>75</v>
      </c>
      <c r="S38" s="84" t="s">
        <v>590</v>
      </c>
    </row>
    <row r="39" spans="10:19">
      <c r="J39" s="84"/>
      <c r="K39" s="84" t="s">
        <v>571</v>
      </c>
      <c r="L39" s="68" t="str">
        <f t="shared" si="3"/>
        <v>1000001 - KHBT Tủ điều khiển chính</v>
      </c>
      <c r="M39" s="69" t="s">
        <v>74</v>
      </c>
      <c r="N39" s="68">
        <v>3</v>
      </c>
      <c r="O39" s="70">
        <v>43733</v>
      </c>
      <c r="P39" s="70">
        <v>43700</v>
      </c>
      <c r="Q39" s="107" t="s">
        <v>572</v>
      </c>
      <c r="R39" s="68" t="s">
        <v>124</v>
      </c>
      <c r="S39" s="84" t="s">
        <v>591</v>
      </c>
    </row>
    <row r="40" spans="10:19">
      <c r="J40" s="84"/>
      <c r="K40" s="84" t="s">
        <v>571</v>
      </c>
      <c r="L40" s="68" t="str">
        <f t="shared" si="3"/>
        <v>1000001 - KHBT Tủ điều khiển chính</v>
      </c>
      <c r="M40" s="69" t="s">
        <v>74</v>
      </c>
      <c r="N40" s="68">
        <v>3</v>
      </c>
      <c r="O40" s="70">
        <v>43733</v>
      </c>
      <c r="P40" s="70">
        <v>43700</v>
      </c>
      <c r="Q40" s="107" t="s">
        <v>572</v>
      </c>
      <c r="R40" s="68" t="s">
        <v>75</v>
      </c>
      <c r="S40" s="84" t="s">
        <v>592</v>
      </c>
    </row>
    <row r="41" spans="10:19">
      <c r="J41" s="84"/>
      <c r="K41" s="84" t="s">
        <v>571</v>
      </c>
      <c r="L41" s="68" t="str">
        <f t="shared" si="3"/>
        <v>1000001 - KHBT Tủ điều khiển chính</v>
      </c>
      <c r="M41" s="69" t="s">
        <v>74</v>
      </c>
      <c r="N41" s="68">
        <v>3</v>
      </c>
      <c r="O41" s="70">
        <v>43733</v>
      </c>
      <c r="P41" s="70">
        <v>43700</v>
      </c>
      <c r="Q41" s="107" t="s">
        <v>572</v>
      </c>
      <c r="R41" s="68" t="s">
        <v>124</v>
      </c>
      <c r="S41" s="84" t="s">
        <v>593</v>
      </c>
    </row>
    <row r="42" spans="10:19">
      <c r="J42" s="84"/>
      <c r="K42" s="84" t="s">
        <v>571</v>
      </c>
      <c r="L42" s="68" t="str">
        <f t="shared" si="3"/>
        <v>1000001 - KHBT Tủ điều khiển chính</v>
      </c>
      <c r="M42" s="69" t="s">
        <v>74</v>
      </c>
      <c r="N42" s="68">
        <v>3</v>
      </c>
      <c r="O42" s="70">
        <v>43733</v>
      </c>
      <c r="P42" s="70">
        <v>43700</v>
      </c>
      <c r="Q42" s="107" t="s">
        <v>572</v>
      </c>
      <c r="R42" s="68" t="s">
        <v>124</v>
      </c>
      <c r="S42" s="84" t="s">
        <v>594</v>
      </c>
    </row>
    <row r="43" spans="10:19">
      <c r="J43" s="84"/>
      <c r="K43" s="84" t="s">
        <v>571</v>
      </c>
      <c r="L43" s="68" t="str">
        <f t="shared" si="3"/>
        <v>1000001 - KHBT Tủ điều khiển chính</v>
      </c>
      <c r="M43" s="69" t="s">
        <v>74</v>
      </c>
      <c r="N43" s="68">
        <v>3</v>
      </c>
      <c r="O43" s="70">
        <v>43733</v>
      </c>
      <c r="P43" s="70">
        <v>43700</v>
      </c>
      <c r="Q43" s="107" t="s">
        <v>572</v>
      </c>
      <c r="R43" s="68" t="s">
        <v>75</v>
      </c>
      <c r="S43" s="84" t="s">
        <v>595</v>
      </c>
    </row>
  </sheetData>
  <mergeCells count="20"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V14:V15"/>
    <mergeCell ref="U16:U17"/>
    <mergeCell ref="V16:V17"/>
    <mergeCell ref="V6:V8"/>
    <mergeCell ref="W6:W8"/>
    <mergeCell ref="U11:U12"/>
    <mergeCell ref="V11:V12"/>
    <mergeCell ref="W11:W12"/>
    <mergeCell ref="U6:U8"/>
    <mergeCell ref="U14:U15"/>
  </mergeCells>
  <hyperlinks>
    <hyperlink ref="A1" location="Sheet1!A1" display="MỤC LỤC" xr:uid="{00000000-0004-0000-0300-000000000000}"/>
  </hyperlink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S67"/>
  <sheetViews>
    <sheetView topLeftCell="M32" zoomScale="85" zoomScaleNormal="85" workbookViewId="0">
      <selection activeCell="X52" sqref="X52"/>
    </sheetView>
  </sheetViews>
  <sheetFormatPr defaultColWidth="8.88671875" defaultRowHeight="14.4"/>
  <cols>
    <col min="1" max="1" width="8.88671875" style="9"/>
    <col min="2" max="2" width="4.109375" style="9" customWidth="1"/>
    <col min="3" max="3" width="19" style="9" bestFit="1" customWidth="1"/>
    <col min="4" max="4" width="3.33203125" style="9" customWidth="1"/>
    <col min="5" max="5" width="16.44140625" style="9" customWidth="1"/>
    <col min="6" max="6" width="4.5546875" style="9" customWidth="1"/>
    <col min="7" max="7" width="16" style="9" customWidth="1"/>
    <col min="8" max="8" width="3" style="9" customWidth="1"/>
    <col min="9" max="12" width="8.88671875" style="9"/>
    <col min="13" max="13" width="11.6640625" style="9" customWidth="1"/>
    <col min="14" max="16" width="8.88671875" style="9"/>
    <col min="17" max="17" width="12.6640625" style="9" customWidth="1"/>
    <col min="18" max="16384" width="8.88671875" style="9"/>
  </cols>
  <sheetData>
    <row r="1" spans="1:32">
      <c r="A1" s="8" t="s">
        <v>116</v>
      </c>
    </row>
    <row r="2" spans="1:32" ht="15" thickBot="1">
      <c r="A2" s="8"/>
      <c r="B2" s="1" t="s">
        <v>4</v>
      </c>
    </row>
    <row r="3" spans="1:32" ht="15" customHeight="1" thickBot="1">
      <c r="B3" s="11"/>
      <c r="C3" s="12"/>
      <c r="D3" s="12"/>
      <c r="E3" s="12"/>
      <c r="F3" s="12"/>
      <c r="G3" s="12"/>
      <c r="H3" s="13"/>
    </row>
    <row r="4" spans="1:32" ht="14.25" customHeight="1" thickBot="1">
      <c r="B4" s="14"/>
      <c r="C4" s="15" t="s">
        <v>117</v>
      </c>
      <c r="D4" s="15"/>
      <c r="E4" s="16"/>
      <c r="F4" s="15"/>
      <c r="G4" s="15"/>
      <c r="H4" s="17"/>
    </row>
    <row r="5" spans="1:32" ht="15" customHeight="1" thickBot="1">
      <c r="B5" s="14"/>
      <c r="C5" s="15" t="s">
        <v>66</v>
      </c>
      <c r="D5" s="15"/>
      <c r="E5" s="16"/>
      <c r="F5" s="15" t="s">
        <v>5</v>
      </c>
      <c r="G5" s="16"/>
      <c r="H5" s="17"/>
    </row>
    <row r="6" spans="1:32" ht="15" customHeight="1" thickBot="1">
      <c r="B6" s="14"/>
      <c r="C6" s="15" t="s">
        <v>118</v>
      </c>
      <c r="D6" s="15"/>
      <c r="E6" s="16"/>
      <c r="F6" s="15" t="s">
        <v>5</v>
      </c>
      <c r="G6" s="16"/>
      <c r="H6" s="17"/>
    </row>
    <row r="7" spans="1:32" ht="15" thickBot="1">
      <c r="B7" s="14"/>
      <c r="C7" s="15" t="s">
        <v>125</v>
      </c>
      <c r="D7" s="15"/>
      <c r="E7" s="16"/>
      <c r="F7" s="15" t="s">
        <v>5</v>
      </c>
      <c r="G7" s="16"/>
      <c r="H7" s="17"/>
    </row>
    <row r="8" spans="1:32" ht="15" thickBot="1">
      <c r="B8" s="14"/>
      <c r="C8" s="15" t="s">
        <v>126</v>
      </c>
      <c r="D8" s="15"/>
      <c r="E8" s="18"/>
      <c r="F8" s="15" t="s">
        <v>5</v>
      </c>
      <c r="G8" s="18"/>
      <c r="H8" s="17"/>
    </row>
    <row r="9" spans="1:32" ht="15" thickBot="1">
      <c r="B9" s="14"/>
      <c r="C9" s="15" t="s">
        <v>120</v>
      </c>
      <c r="D9" s="15"/>
      <c r="E9" s="18"/>
      <c r="F9" s="15" t="s">
        <v>5</v>
      </c>
      <c r="G9" s="18"/>
      <c r="H9" s="17"/>
    </row>
    <row r="10" spans="1:32" ht="15" thickBot="1">
      <c r="B10" s="14"/>
      <c r="C10" s="15" t="s">
        <v>121</v>
      </c>
      <c r="D10" s="15"/>
      <c r="E10" s="18"/>
      <c r="F10" s="15" t="s">
        <v>5</v>
      </c>
      <c r="G10" s="18"/>
      <c r="H10" s="17"/>
    </row>
    <row r="11" spans="1:32" ht="15" thickBot="1">
      <c r="B11" s="19"/>
      <c r="C11" s="20"/>
      <c r="D11" s="20"/>
      <c r="E11" s="20"/>
      <c r="F11" s="20"/>
      <c r="G11" s="20"/>
      <c r="H11" s="21"/>
    </row>
    <row r="12" spans="1:32" ht="17.399999999999999">
      <c r="L12" s="353" t="s">
        <v>613</v>
      </c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5" t="s">
        <v>650</v>
      </c>
      <c r="Z12" s="355"/>
      <c r="AA12" s="355"/>
      <c r="AB12" s="355"/>
      <c r="AC12" s="194" t="s">
        <v>651</v>
      </c>
      <c r="AD12" s="194"/>
      <c r="AE12" s="117"/>
      <c r="AF12" s="118"/>
    </row>
    <row r="13" spans="1:32" ht="17.399999999999999">
      <c r="B13" s="92" t="s">
        <v>476</v>
      </c>
      <c r="L13" s="356" t="s">
        <v>649</v>
      </c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8" t="s">
        <v>652</v>
      </c>
      <c r="Z13" s="358"/>
      <c r="AA13" s="358"/>
      <c r="AB13" s="358"/>
      <c r="AC13" s="105"/>
      <c r="AD13" s="105"/>
      <c r="AE13" s="119"/>
      <c r="AF13" s="120"/>
    </row>
    <row r="14" spans="1:32" ht="22.8" thickBot="1">
      <c r="L14" s="121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3"/>
      <c r="AB14" s="123"/>
      <c r="AC14" s="123"/>
      <c r="AD14" s="123"/>
      <c r="AE14" s="123"/>
      <c r="AF14" s="124"/>
    </row>
    <row r="15" spans="1:32" ht="14.4" customHeight="1">
      <c r="L15" s="340" t="s">
        <v>0</v>
      </c>
      <c r="M15" s="340" t="s">
        <v>614</v>
      </c>
      <c r="N15" s="340" t="s">
        <v>615</v>
      </c>
      <c r="O15" s="340" t="s">
        <v>600</v>
      </c>
      <c r="P15" s="340" t="s">
        <v>598</v>
      </c>
      <c r="Q15" s="340" t="s">
        <v>616</v>
      </c>
      <c r="R15" s="349" t="s">
        <v>384</v>
      </c>
      <c r="S15" s="349"/>
      <c r="T15" s="349"/>
      <c r="U15" s="349"/>
      <c r="V15" s="349"/>
      <c r="W15" s="350" t="s">
        <v>385</v>
      </c>
      <c r="X15" s="350"/>
      <c r="Y15" s="351" t="s">
        <v>386</v>
      </c>
      <c r="Z15" s="352"/>
      <c r="AA15" s="345" t="s">
        <v>617</v>
      </c>
      <c r="AB15" s="345"/>
      <c r="AC15" s="345"/>
      <c r="AD15" s="345"/>
      <c r="AE15" s="345"/>
      <c r="AF15" s="125"/>
    </row>
    <row r="16" spans="1:32" ht="165.6">
      <c r="L16" s="341"/>
      <c r="M16" s="341"/>
      <c r="N16" s="341"/>
      <c r="O16" s="341"/>
      <c r="P16" s="341"/>
      <c r="Q16" s="341"/>
      <c r="R16" s="126" t="s">
        <v>618</v>
      </c>
      <c r="S16" s="126" t="s">
        <v>619</v>
      </c>
      <c r="T16" s="126" t="s">
        <v>620</v>
      </c>
      <c r="U16" s="126" t="s">
        <v>387</v>
      </c>
      <c r="V16" s="127" t="s">
        <v>621</v>
      </c>
      <c r="W16" s="128" t="s">
        <v>388</v>
      </c>
      <c r="X16" s="128" t="s">
        <v>389</v>
      </c>
      <c r="Y16" s="129" t="s">
        <v>390</v>
      </c>
      <c r="Z16" s="129" t="s">
        <v>391</v>
      </c>
      <c r="AA16" s="130" t="s">
        <v>622</v>
      </c>
      <c r="AB16" s="131" t="s">
        <v>623</v>
      </c>
      <c r="AC16" s="131" t="s">
        <v>624</v>
      </c>
      <c r="AD16" s="131" t="s">
        <v>625</v>
      </c>
      <c r="AE16" s="131" t="s">
        <v>626</v>
      </c>
      <c r="AF16" s="132" t="s">
        <v>392</v>
      </c>
    </row>
    <row r="17" spans="2:32" ht="20.399999999999999">
      <c r="B17" s="200" t="s">
        <v>677</v>
      </c>
      <c r="L17" s="195">
        <v>-5</v>
      </c>
      <c r="M17" s="196">
        <f>L17-1</f>
        <v>-6</v>
      </c>
      <c r="N17" s="196">
        <f>M17-1</f>
        <v>-7</v>
      </c>
      <c r="O17" s="196">
        <f>N17-1</f>
        <v>-8</v>
      </c>
      <c r="P17" s="196">
        <f>O17-1</f>
        <v>-9</v>
      </c>
      <c r="Q17" s="196">
        <f>P17-1</f>
        <v>-10</v>
      </c>
      <c r="R17" s="133" t="s">
        <v>627</v>
      </c>
      <c r="S17" s="133" t="s">
        <v>628</v>
      </c>
      <c r="T17" s="133" t="s">
        <v>629</v>
      </c>
      <c r="U17" s="133" t="s">
        <v>630</v>
      </c>
      <c r="V17" s="133" t="s">
        <v>631</v>
      </c>
      <c r="W17" s="133" t="s">
        <v>632</v>
      </c>
      <c r="X17" s="133" t="s">
        <v>633</v>
      </c>
      <c r="Y17" s="134" t="s">
        <v>634</v>
      </c>
      <c r="Z17" s="134" t="s">
        <v>635</v>
      </c>
      <c r="AA17" s="135" t="s">
        <v>636</v>
      </c>
      <c r="AB17" s="136" t="s">
        <v>393</v>
      </c>
      <c r="AC17" s="136" t="s">
        <v>394</v>
      </c>
      <c r="AD17" s="136" t="s">
        <v>395</v>
      </c>
      <c r="AE17" s="136" t="s">
        <v>396</v>
      </c>
      <c r="AF17" s="197">
        <f>Q17-1</f>
        <v>-11</v>
      </c>
    </row>
    <row r="18" spans="2:32" ht="27">
      <c r="B18" s="201" t="str">
        <f>C4</f>
        <v>Maintenance Plant</v>
      </c>
      <c r="C18" s="202"/>
      <c r="E18" s="36" t="s">
        <v>656</v>
      </c>
      <c r="F18" s="339" t="s">
        <v>657</v>
      </c>
      <c r="G18" s="339"/>
      <c r="H18" s="339"/>
      <c r="I18" s="339"/>
      <c r="J18" s="339"/>
      <c r="L18" s="346">
        <v>1</v>
      </c>
      <c r="M18" s="137">
        <f ca="1">TODAY()</f>
        <v>44217</v>
      </c>
      <c r="N18" s="138">
        <v>1</v>
      </c>
      <c r="O18" s="139" t="s">
        <v>637</v>
      </c>
      <c r="P18" s="139">
        <v>101000001</v>
      </c>
      <c r="Q18" s="139" t="s">
        <v>638</v>
      </c>
      <c r="R18" s="140">
        <v>8</v>
      </c>
      <c r="S18" s="140"/>
      <c r="T18" s="140">
        <v>5</v>
      </c>
      <c r="U18" s="140"/>
      <c r="V18" s="140">
        <v>1</v>
      </c>
      <c r="W18" s="140">
        <v>10</v>
      </c>
      <c r="X18" s="140">
        <v>10</v>
      </c>
      <c r="Y18" s="141">
        <v>950</v>
      </c>
      <c r="Z18" s="141">
        <v>950</v>
      </c>
      <c r="AA18" s="142">
        <f t="shared" ref="AA18:AA33" si="0">R18-(S18+T18+U18+V18)</f>
        <v>2</v>
      </c>
      <c r="AB18" s="143">
        <f t="shared" ref="AB18:AB33" si="1">+AA18/R18</f>
        <v>0.25</v>
      </c>
      <c r="AC18" s="144">
        <f t="shared" ref="AC18:AC33" si="2">+X18/W18</f>
        <v>1</v>
      </c>
      <c r="AD18" s="145">
        <f t="shared" ref="AD18:AD33" si="3">+Z18/Y18</f>
        <v>1</v>
      </c>
      <c r="AE18" s="146">
        <f t="shared" ref="AE18:AE33" si="4">+(AD18*AC18*AB18)</f>
        <v>0.25</v>
      </c>
      <c r="AF18" s="342">
        <f>AVERAGE(AE18:AE20)</f>
        <v>0.74246031746031749</v>
      </c>
    </row>
    <row r="19" spans="2:32" ht="27" customHeight="1">
      <c r="B19" s="201" t="str">
        <f t="shared" ref="B19:B24" si="5">C5</f>
        <v>Equipment</v>
      </c>
      <c r="C19" s="202"/>
      <c r="E19" s="36" t="s">
        <v>59</v>
      </c>
      <c r="F19" s="339" t="s">
        <v>662</v>
      </c>
      <c r="G19" s="339"/>
      <c r="H19" s="339"/>
      <c r="I19" s="339"/>
      <c r="J19" s="339"/>
      <c r="L19" s="347"/>
      <c r="M19" s="147" t="str">
        <f ca="1">M20</f>
        <v>Thứ Năm</v>
      </c>
      <c r="N19" s="148">
        <v>2</v>
      </c>
      <c r="O19" s="149" t="s">
        <v>639</v>
      </c>
      <c r="P19" s="139">
        <v>101000001</v>
      </c>
      <c r="Q19" s="149" t="s">
        <v>638</v>
      </c>
      <c r="R19" s="150">
        <v>7</v>
      </c>
      <c r="S19" s="150"/>
      <c r="T19" s="150">
        <v>0.25</v>
      </c>
      <c r="U19" s="150"/>
      <c r="V19" s="150"/>
      <c r="W19" s="150">
        <v>10</v>
      </c>
      <c r="X19" s="150">
        <v>11</v>
      </c>
      <c r="Y19" s="151">
        <v>4184</v>
      </c>
      <c r="Z19" s="151">
        <v>4184</v>
      </c>
      <c r="AA19" s="152">
        <f t="shared" si="0"/>
        <v>6.75</v>
      </c>
      <c r="AB19" s="153">
        <f t="shared" si="1"/>
        <v>0.9642857142857143</v>
      </c>
      <c r="AC19" s="154">
        <f t="shared" si="2"/>
        <v>1.1000000000000001</v>
      </c>
      <c r="AD19" s="153">
        <f t="shared" si="3"/>
        <v>1</v>
      </c>
      <c r="AE19" s="155">
        <f t="shared" si="4"/>
        <v>1.0607142857142857</v>
      </c>
      <c r="AF19" s="343"/>
    </row>
    <row r="20" spans="2:32" ht="27" customHeight="1">
      <c r="B20" s="201" t="str">
        <f t="shared" si="5"/>
        <v>Superord.Equip.</v>
      </c>
      <c r="C20" s="202"/>
      <c r="E20" s="36" t="s">
        <v>186</v>
      </c>
      <c r="F20" s="339" t="s">
        <v>663</v>
      </c>
      <c r="G20" s="339"/>
      <c r="H20" s="339"/>
      <c r="I20" s="339"/>
      <c r="J20" s="339"/>
      <c r="L20" s="341"/>
      <c r="M20" s="156" t="str">
        <f ca="1">TEXT(M18,"[$-42A]dddd")</f>
        <v>Thứ Năm</v>
      </c>
      <c r="N20" s="157">
        <v>3</v>
      </c>
      <c r="O20" s="158" t="s">
        <v>640</v>
      </c>
      <c r="P20" s="139">
        <v>101000001</v>
      </c>
      <c r="Q20" s="158" t="s">
        <v>638</v>
      </c>
      <c r="R20" s="159">
        <v>9</v>
      </c>
      <c r="S20" s="159"/>
      <c r="T20" s="159">
        <v>0.75</v>
      </c>
      <c r="U20" s="159"/>
      <c r="V20" s="159"/>
      <c r="W20" s="159">
        <v>10</v>
      </c>
      <c r="X20" s="159">
        <v>10</v>
      </c>
      <c r="Y20" s="160">
        <v>4907</v>
      </c>
      <c r="Z20" s="160">
        <v>4907</v>
      </c>
      <c r="AA20" s="161">
        <f t="shared" si="0"/>
        <v>8.25</v>
      </c>
      <c r="AB20" s="162">
        <f t="shared" si="1"/>
        <v>0.91666666666666663</v>
      </c>
      <c r="AC20" s="163">
        <f t="shared" si="2"/>
        <v>1</v>
      </c>
      <c r="AD20" s="162">
        <f t="shared" si="3"/>
        <v>1</v>
      </c>
      <c r="AE20" s="164">
        <f t="shared" si="4"/>
        <v>0.91666666666666663</v>
      </c>
      <c r="AF20" s="348"/>
    </row>
    <row r="21" spans="2:32" ht="35.4" customHeight="1">
      <c r="B21" s="201" t="str">
        <f t="shared" si="5"/>
        <v>Object type</v>
      </c>
      <c r="C21" s="202"/>
      <c r="E21" s="36" t="s">
        <v>658</v>
      </c>
      <c r="F21" s="339" t="s">
        <v>664</v>
      </c>
      <c r="G21" s="339"/>
      <c r="H21" s="339"/>
      <c r="I21" s="339"/>
      <c r="J21" s="339"/>
      <c r="L21" s="346">
        <v>2</v>
      </c>
      <c r="M21" s="137">
        <f ca="1">M18+1</f>
        <v>44218</v>
      </c>
      <c r="N21" s="138">
        <v>1</v>
      </c>
      <c r="O21" s="139" t="s">
        <v>637</v>
      </c>
      <c r="P21" s="139">
        <v>101000002</v>
      </c>
      <c r="Q21" s="139" t="s">
        <v>638</v>
      </c>
      <c r="R21" s="140">
        <v>8</v>
      </c>
      <c r="S21" s="140"/>
      <c r="T21" s="140"/>
      <c r="U21" s="140"/>
      <c r="V21" s="140"/>
      <c r="W21" s="140">
        <v>10</v>
      </c>
      <c r="X21" s="140">
        <v>10</v>
      </c>
      <c r="Y21" s="141">
        <v>3680</v>
      </c>
      <c r="Z21" s="141">
        <v>2090</v>
      </c>
      <c r="AA21" s="142">
        <f t="shared" si="0"/>
        <v>8</v>
      </c>
      <c r="AB21" s="143">
        <f t="shared" si="1"/>
        <v>1</v>
      </c>
      <c r="AC21" s="144">
        <f t="shared" si="2"/>
        <v>1</v>
      </c>
      <c r="AD21" s="145">
        <f t="shared" si="3"/>
        <v>0.56793478260869568</v>
      </c>
      <c r="AE21" s="146">
        <f t="shared" si="4"/>
        <v>0.56793478260869568</v>
      </c>
      <c r="AF21" s="342">
        <f>AVERAGE(AE21:AE26)</f>
        <v>0.77382246376811592</v>
      </c>
    </row>
    <row r="22" spans="2:32" ht="28.2" customHeight="1">
      <c r="B22" s="201" t="str">
        <f t="shared" si="5"/>
        <v>Equipment category</v>
      </c>
      <c r="C22" s="202"/>
      <c r="E22" s="36" t="s">
        <v>659</v>
      </c>
      <c r="F22" s="339" t="s">
        <v>665</v>
      </c>
      <c r="G22" s="339"/>
      <c r="H22" s="339"/>
      <c r="I22" s="339"/>
      <c r="J22" s="339"/>
      <c r="L22" s="347"/>
      <c r="M22" s="147" t="str">
        <f ca="1">M26</f>
        <v>Thứ Sáu</v>
      </c>
      <c r="N22" s="148">
        <v>2</v>
      </c>
      <c r="O22" s="149" t="s">
        <v>639</v>
      </c>
      <c r="P22" s="139">
        <v>101000003</v>
      </c>
      <c r="Q22" s="149" t="s">
        <v>641</v>
      </c>
      <c r="R22" s="150">
        <v>4</v>
      </c>
      <c r="S22" s="150"/>
      <c r="T22" s="150">
        <v>0.5</v>
      </c>
      <c r="U22" s="150"/>
      <c r="V22" s="150"/>
      <c r="W22" s="150">
        <v>27</v>
      </c>
      <c r="X22" s="150">
        <v>27</v>
      </c>
      <c r="Y22" s="151">
        <v>4832</v>
      </c>
      <c r="Z22" s="151">
        <v>4832</v>
      </c>
      <c r="AA22" s="152">
        <f t="shared" si="0"/>
        <v>3.5</v>
      </c>
      <c r="AB22" s="153">
        <f t="shared" si="1"/>
        <v>0.875</v>
      </c>
      <c r="AC22" s="154">
        <f t="shared" si="2"/>
        <v>1</v>
      </c>
      <c r="AD22" s="153">
        <f t="shared" si="3"/>
        <v>1</v>
      </c>
      <c r="AE22" s="155">
        <f t="shared" si="4"/>
        <v>0.875</v>
      </c>
      <c r="AF22" s="343"/>
    </row>
    <row r="23" spans="2:32" ht="28.95" customHeight="1">
      <c r="B23" s="36" t="str">
        <f t="shared" si="5"/>
        <v>Date</v>
      </c>
      <c r="E23" s="199" t="s">
        <v>660</v>
      </c>
      <c r="F23" s="339" t="s">
        <v>676</v>
      </c>
      <c r="G23" s="339"/>
      <c r="H23" s="339"/>
      <c r="I23" s="339"/>
      <c r="J23" s="339"/>
      <c r="L23" s="347"/>
      <c r="M23" s="147"/>
      <c r="N23" s="165">
        <v>2</v>
      </c>
      <c r="O23" s="166" t="s">
        <v>642</v>
      </c>
      <c r="P23" s="139">
        <v>101000004</v>
      </c>
      <c r="Q23" s="166" t="s">
        <v>643</v>
      </c>
      <c r="R23" s="167">
        <v>3</v>
      </c>
      <c r="S23" s="167"/>
      <c r="T23" s="167">
        <v>0.5</v>
      </c>
      <c r="U23" s="167"/>
      <c r="V23" s="167">
        <v>0.25</v>
      </c>
      <c r="W23" s="167">
        <v>40</v>
      </c>
      <c r="X23" s="167">
        <v>40</v>
      </c>
      <c r="Y23" s="168">
        <v>5016</v>
      </c>
      <c r="Z23" s="168">
        <v>5016</v>
      </c>
      <c r="AA23" s="152">
        <f t="shared" si="0"/>
        <v>2.25</v>
      </c>
      <c r="AB23" s="153">
        <f t="shared" si="1"/>
        <v>0.75</v>
      </c>
      <c r="AC23" s="154">
        <f t="shared" si="2"/>
        <v>1</v>
      </c>
      <c r="AD23" s="153">
        <f t="shared" si="3"/>
        <v>1</v>
      </c>
      <c r="AE23" s="155">
        <f t="shared" si="4"/>
        <v>0.75</v>
      </c>
      <c r="AF23" s="343"/>
    </row>
    <row r="24" spans="2:32" ht="27" customHeight="1">
      <c r="B24" s="201" t="str">
        <f t="shared" si="5"/>
        <v>Functional loc.</v>
      </c>
      <c r="C24" s="202"/>
      <c r="E24" s="36" t="s">
        <v>661</v>
      </c>
      <c r="F24" s="339" t="s">
        <v>666</v>
      </c>
      <c r="G24" s="339"/>
      <c r="H24" s="339"/>
      <c r="I24" s="339"/>
      <c r="J24" s="339"/>
      <c r="L24" s="347"/>
      <c r="M24" s="147"/>
      <c r="N24" s="165">
        <v>3</v>
      </c>
      <c r="O24" s="166" t="s">
        <v>640</v>
      </c>
      <c r="P24" s="139">
        <v>101000004</v>
      </c>
      <c r="Q24" s="166" t="s">
        <v>643</v>
      </c>
      <c r="R24" s="167">
        <v>0.5</v>
      </c>
      <c r="S24" s="167"/>
      <c r="T24" s="167"/>
      <c r="U24" s="167"/>
      <c r="V24" s="167"/>
      <c r="W24" s="167">
        <v>40</v>
      </c>
      <c r="X24" s="167">
        <v>40</v>
      </c>
      <c r="Y24" s="168">
        <v>1008</v>
      </c>
      <c r="Z24" s="168">
        <v>1008</v>
      </c>
      <c r="AA24" s="152">
        <f t="shared" si="0"/>
        <v>0.5</v>
      </c>
      <c r="AB24" s="153">
        <f t="shared" si="1"/>
        <v>1</v>
      </c>
      <c r="AC24" s="169">
        <f t="shared" si="2"/>
        <v>1</v>
      </c>
      <c r="AD24" s="170">
        <f t="shared" si="3"/>
        <v>1</v>
      </c>
      <c r="AE24" s="155">
        <f t="shared" si="4"/>
        <v>1</v>
      </c>
      <c r="AF24" s="343"/>
    </row>
    <row r="25" spans="2:32">
      <c r="L25" s="347"/>
      <c r="M25" s="147"/>
      <c r="N25" s="165">
        <v>3</v>
      </c>
      <c r="O25" s="166"/>
      <c r="P25" s="139">
        <v>101000005</v>
      </c>
      <c r="Q25" s="166" t="s">
        <v>644</v>
      </c>
      <c r="R25" s="167">
        <v>6</v>
      </c>
      <c r="S25" s="167"/>
      <c r="T25" s="167">
        <v>1</v>
      </c>
      <c r="U25" s="167"/>
      <c r="V25" s="167">
        <v>0.5</v>
      </c>
      <c r="W25" s="167">
        <v>25</v>
      </c>
      <c r="X25" s="167">
        <v>25</v>
      </c>
      <c r="Y25" s="168">
        <v>5337</v>
      </c>
      <c r="Z25" s="168">
        <v>5337</v>
      </c>
      <c r="AA25" s="152">
        <f t="shared" si="0"/>
        <v>4.5</v>
      </c>
      <c r="AB25" s="153">
        <f t="shared" si="1"/>
        <v>0.75</v>
      </c>
      <c r="AC25" s="169">
        <f t="shared" si="2"/>
        <v>1</v>
      </c>
      <c r="AD25" s="170">
        <f t="shared" si="3"/>
        <v>1</v>
      </c>
      <c r="AE25" s="155">
        <f t="shared" si="4"/>
        <v>0.75</v>
      </c>
      <c r="AF25" s="343"/>
    </row>
    <row r="26" spans="2:32">
      <c r="L26" s="341"/>
      <c r="M26" s="156" t="str">
        <f ca="1">TEXT(M21,"[$-42A]dddd")</f>
        <v>Thứ Sáu</v>
      </c>
      <c r="N26" s="157">
        <v>3</v>
      </c>
      <c r="O26" s="158"/>
      <c r="P26" s="139">
        <v>101000006</v>
      </c>
      <c r="Q26" s="158" t="s">
        <v>645</v>
      </c>
      <c r="R26" s="159">
        <v>2.5</v>
      </c>
      <c r="S26" s="159"/>
      <c r="T26" s="159">
        <v>0.5</v>
      </c>
      <c r="U26" s="159"/>
      <c r="V26" s="159">
        <v>0.25</v>
      </c>
      <c r="W26" s="159">
        <v>27</v>
      </c>
      <c r="X26" s="159">
        <v>27</v>
      </c>
      <c r="Y26" s="160">
        <v>2655</v>
      </c>
      <c r="Z26" s="160">
        <v>2655</v>
      </c>
      <c r="AA26" s="152">
        <f t="shared" si="0"/>
        <v>1.75</v>
      </c>
      <c r="AB26" s="153">
        <f t="shared" si="1"/>
        <v>0.7</v>
      </c>
      <c r="AC26" s="163">
        <f t="shared" si="2"/>
        <v>1</v>
      </c>
      <c r="AD26" s="162">
        <f t="shared" si="3"/>
        <v>1</v>
      </c>
      <c r="AE26" s="155">
        <f t="shared" si="4"/>
        <v>0.7</v>
      </c>
      <c r="AF26" s="348"/>
    </row>
    <row r="27" spans="2:32" ht="27">
      <c r="L27" s="346">
        <v>3</v>
      </c>
      <c r="M27" s="137">
        <f ca="1">M21+1</f>
        <v>44219</v>
      </c>
      <c r="N27" s="138">
        <v>1</v>
      </c>
      <c r="O27" s="139" t="s">
        <v>637</v>
      </c>
      <c r="P27" s="139">
        <v>101000006</v>
      </c>
      <c r="Q27" s="139" t="s">
        <v>645</v>
      </c>
      <c r="R27" s="140">
        <v>1.75</v>
      </c>
      <c r="S27" s="140"/>
      <c r="T27" s="140"/>
      <c r="U27" s="140"/>
      <c r="V27" s="140"/>
      <c r="W27" s="140">
        <v>27</v>
      </c>
      <c r="X27" s="140">
        <v>27</v>
      </c>
      <c r="Y27" s="141">
        <v>2816</v>
      </c>
      <c r="Z27" s="141">
        <v>2816</v>
      </c>
      <c r="AA27" s="142">
        <f t="shared" si="0"/>
        <v>1.75</v>
      </c>
      <c r="AB27" s="143">
        <f t="shared" si="1"/>
        <v>1</v>
      </c>
      <c r="AC27" s="144">
        <f t="shared" si="2"/>
        <v>1</v>
      </c>
      <c r="AD27" s="145">
        <f t="shared" si="3"/>
        <v>1</v>
      </c>
      <c r="AE27" s="146">
        <f t="shared" si="4"/>
        <v>1</v>
      </c>
      <c r="AF27" s="342">
        <f>AVERAGE(AE27:AE33)</f>
        <v>0.83502112966398678</v>
      </c>
    </row>
    <row r="28" spans="2:32">
      <c r="B28" s="209" t="s">
        <v>749</v>
      </c>
      <c r="C28" s="210"/>
      <c r="D28" s="210"/>
      <c r="E28" s="210"/>
      <c r="F28" s="210"/>
      <c r="G28" s="210"/>
      <c r="H28" s="210"/>
      <c r="I28" s="210"/>
      <c r="J28" s="210"/>
      <c r="L28" s="347"/>
      <c r="M28" s="171"/>
      <c r="N28" s="172">
        <v>1</v>
      </c>
      <c r="O28" s="173"/>
      <c r="P28" s="139">
        <v>101000007</v>
      </c>
      <c r="Q28" s="173" t="s">
        <v>646</v>
      </c>
      <c r="R28" s="174">
        <v>4</v>
      </c>
      <c r="S28" s="174"/>
      <c r="T28" s="174">
        <v>0.25</v>
      </c>
      <c r="U28" s="174"/>
      <c r="V28" s="174"/>
      <c r="W28" s="174">
        <v>27</v>
      </c>
      <c r="X28" s="174">
        <v>27</v>
      </c>
      <c r="Y28" s="175">
        <v>5865</v>
      </c>
      <c r="Z28" s="175">
        <v>5865</v>
      </c>
      <c r="AA28" s="176">
        <f t="shared" si="0"/>
        <v>3.75</v>
      </c>
      <c r="AB28" s="177">
        <f t="shared" si="1"/>
        <v>0.9375</v>
      </c>
      <c r="AC28" s="178">
        <f t="shared" si="2"/>
        <v>1</v>
      </c>
      <c r="AD28" s="179">
        <f t="shared" si="3"/>
        <v>1</v>
      </c>
      <c r="AE28" s="180">
        <f t="shared" si="4"/>
        <v>0.9375</v>
      </c>
      <c r="AF28" s="343"/>
    </row>
    <row r="29" spans="2:32">
      <c r="B29" s="210"/>
      <c r="C29" s="211" t="s">
        <v>750</v>
      </c>
      <c r="D29" s="210"/>
      <c r="E29" s="210"/>
      <c r="F29" s="210"/>
      <c r="G29" s="210"/>
      <c r="H29" s="210"/>
      <c r="I29" s="210"/>
      <c r="J29" s="210"/>
      <c r="L29" s="347"/>
      <c r="M29" s="171"/>
      <c r="N29" s="172">
        <v>1</v>
      </c>
      <c r="O29" s="173"/>
      <c r="P29" s="139">
        <v>101000008</v>
      </c>
      <c r="Q29" s="173" t="s">
        <v>647</v>
      </c>
      <c r="R29" s="174">
        <v>2.2000000000000002</v>
      </c>
      <c r="S29" s="174"/>
      <c r="T29" s="174">
        <v>0.25</v>
      </c>
      <c r="U29" s="174"/>
      <c r="V29" s="174">
        <v>0.25</v>
      </c>
      <c r="W29" s="174">
        <v>25</v>
      </c>
      <c r="X29" s="174">
        <v>25</v>
      </c>
      <c r="Y29" s="175">
        <v>2300</v>
      </c>
      <c r="Z29" s="175">
        <v>2300</v>
      </c>
      <c r="AA29" s="176">
        <f t="shared" si="0"/>
        <v>1.7000000000000002</v>
      </c>
      <c r="AB29" s="177">
        <f t="shared" si="1"/>
        <v>0.77272727272727271</v>
      </c>
      <c r="AC29" s="178">
        <f t="shared" si="2"/>
        <v>1</v>
      </c>
      <c r="AD29" s="179">
        <f t="shared" si="3"/>
        <v>1</v>
      </c>
      <c r="AE29" s="180">
        <f t="shared" si="4"/>
        <v>0.77272727272727271</v>
      </c>
      <c r="AF29" s="343"/>
    </row>
    <row r="30" spans="2:32">
      <c r="B30" s="210"/>
      <c r="C30" s="211" t="s">
        <v>751</v>
      </c>
      <c r="D30" s="210"/>
      <c r="E30" s="210"/>
      <c r="F30" s="210"/>
      <c r="G30" s="210"/>
      <c r="H30" s="210"/>
      <c r="I30" s="210"/>
      <c r="J30" s="210"/>
      <c r="L30" s="347"/>
      <c r="M30" s="171"/>
      <c r="N30" s="172">
        <v>2</v>
      </c>
      <c r="O30" s="173" t="s">
        <v>639</v>
      </c>
      <c r="P30" s="139">
        <v>101000008</v>
      </c>
      <c r="Q30" s="173" t="s">
        <v>647</v>
      </c>
      <c r="R30" s="174">
        <v>0.5</v>
      </c>
      <c r="S30" s="174"/>
      <c r="T30" s="174"/>
      <c r="U30" s="174"/>
      <c r="V30" s="174"/>
      <c r="W30" s="174">
        <v>25</v>
      </c>
      <c r="X30" s="174">
        <v>25</v>
      </c>
      <c r="Y30" s="175">
        <v>650</v>
      </c>
      <c r="Z30" s="175">
        <v>650</v>
      </c>
      <c r="AA30" s="176">
        <f t="shared" si="0"/>
        <v>0.5</v>
      </c>
      <c r="AB30" s="177">
        <f t="shared" si="1"/>
        <v>1</v>
      </c>
      <c r="AC30" s="178">
        <f t="shared" si="2"/>
        <v>1</v>
      </c>
      <c r="AD30" s="179">
        <f t="shared" si="3"/>
        <v>1</v>
      </c>
      <c r="AE30" s="180">
        <f t="shared" si="4"/>
        <v>1</v>
      </c>
      <c r="AF30" s="343"/>
    </row>
    <row r="31" spans="2:32">
      <c r="L31" s="347"/>
      <c r="M31" s="171"/>
      <c r="N31" s="172">
        <v>2</v>
      </c>
      <c r="O31" s="173"/>
      <c r="P31" s="139">
        <v>101000009</v>
      </c>
      <c r="Q31" s="173" t="s">
        <v>644</v>
      </c>
      <c r="R31" s="174">
        <v>3.5</v>
      </c>
      <c r="S31" s="174"/>
      <c r="T31" s="174">
        <v>0.5</v>
      </c>
      <c r="U31" s="174"/>
      <c r="V31" s="174"/>
      <c r="W31" s="174">
        <v>25</v>
      </c>
      <c r="X31" s="174">
        <v>25</v>
      </c>
      <c r="Y31" s="175">
        <v>4000</v>
      </c>
      <c r="Z31" s="175">
        <v>4000</v>
      </c>
      <c r="AA31" s="176">
        <f t="shared" si="0"/>
        <v>3</v>
      </c>
      <c r="AB31" s="177">
        <f t="shared" si="1"/>
        <v>0.8571428571428571</v>
      </c>
      <c r="AC31" s="178">
        <f t="shared" si="2"/>
        <v>1</v>
      </c>
      <c r="AD31" s="179">
        <f t="shared" si="3"/>
        <v>1</v>
      </c>
      <c r="AE31" s="180">
        <f t="shared" si="4"/>
        <v>0.8571428571428571</v>
      </c>
      <c r="AF31" s="343"/>
    </row>
    <row r="32" spans="2:32">
      <c r="L32" s="347"/>
      <c r="M32" s="171" t="str">
        <f ca="1">M33</f>
        <v>Thứ Bảy</v>
      </c>
      <c r="N32" s="148">
        <v>2</v>
      </c>
      <c r="O32" s="149"/>
      <c r="P32" s="139">
        <v>101000010</v>
      </c>
      <c r="Q32" s="149" t="s">
        <v>648</v>
      </c>
      <c r="R32" s="150">
        <v>3</v>
      </c>
      <c r="S32" s="150"/>
      <c r="T32" s="150">
        <v>1</v>
      </c>
      <c r="U32" s="150"/>
      <c r="V32" s="150"/>
      <c r="W32" s="150">
        <v>13</v>
      </c>
      <c r="X32" s="150">
        <v>13</v>
      </c>
      <c r="Y32" s="151">
        <v>844</v>
      </c>
      <c r="Z32" s="151">
        <v>844</v>
      </c>
      <c r="AA32" s="176">
        <f t="shared" si="0"/>
        <v>2</v>
      </c>
      <c r="AB32" s="177">
        <f t="shared" si="1"/>
        <v>0.66666666666666663</v>
      </c>
      <c r="AC32" s="154">
        <f t="shared" si="2"/>
        <v>1</v>
      </c>
      <c r="AD32" s="153">
        <f t="shared" si="3"/>
        <v>1</v>
      </c>
      <c r="AE32" s="180">
        <f t="shared" si="4"/>
        <v>0.66666666666666663</v>
      </c>
      <c r="AF32" s="343"/>
    </row>
    <row r="33" spans="11:71" ht="27.6" thickBot="1">
      <c r="L33" s="359"/>
      <c r="M33" s="181" t="str">
        <f ca="1">TEXT(M27,"[$-42A]dddd")</f>
        <v>Thứ Bảy</v>
      </c>
      <c r="N33" s="182">
        <v>3</v>
      </c>
      <c r="O33" s="183" t="s">
        <v>640</v>
      </c>
      <c r="P33" s="184">
        <v>101000011</v>
      </c>
      <c r="Q33" s="183" t="s">
        <v>638</v>
      </c>
      <c r="R33" s="185">
        <v>9</v>
      </c>
      <c r="S33" s="185"/>
      <c r="T33" s="185">
        <v>2.5</v>
      </c>
      <c r="U33" s="185"/>
      <c r="V33" s="185">
        <v>1</v>
      </c>
      <c r="W33" s="185">
        <v>10</v>
      </c>
      <c r="X33" s="185">
        <v>10</v>
      </c>
      <c r="Y33" s="186">
        <v>3177</v>
      </c>
      <c r="Z33" s="186">
        <v>3177</v>
      </c>
      <c r="AA33" s="187">
        <f t="shared" si="0"/>
        <v>5.5</v>
      </c>
      <c r="AB33" s="188">
        <f t="shared" si="1"/>
        <v>0.61111111111111116</v>
      </c>
      <c r="AC33" s="189">
        <f t="shared" si="2"/>
        <v>1</v>
      </c>
      <c r="AD33" s="188">
        <f t="shared" si="3"/>
        <v>1</v>
      </c>
      <c r="AE33" s="190">
        <f t="shared" si="4"/>
        <v>0.61111111111111116</v>
      </c>
      <c r="AF33" s="344"/>
    </row>
    <row r="35" spans="11:71">
      <c r="L35" s="1" t="s">
        <v>327</v>
      </c>
    </row>
    <row r="36" spans="11:71" s="213" customFormat="1">
      <c r="L36" s="212" t="s">
        <v>133</v>
      </c>
      <c r="M36" s="212" t="s">
        <v>134</v>
      </c>
      <c r="V36" s="212" t="s">
        <v>135</v>
      </c>
      <c r="X36" s="212" t="s">
        <v>136</v>
      </c>
    </row>
    <row r="37" spans="11:71" s="213" customFormat="1">
      <c r="L37" s="213">
        <v>1</v>
      </c>
      <c r="M37" s="214" t="s">
        <v>653</v>
      </c>
      <c r="V37" s="214" t="s">
        <v>143</v>
      </c>
      <c r="X37" s="214" t="s">
        <v>654</v>
      </c>
    </row>
    <row r="38" spans="11:71" s="213" customFormat="1">
      <c r="L38" s="213">
        <v>2</v>
      </c>
      <c r="M38" s="213" t="str">
        <f>Y12</f>
        <v>Mã thiết bị (Equiment) (2)</v>
      </c>
      <c r="V38" s="198" t="s">
        <v>655</v>
      </c>
      <c r="X38" s="214" t="s">
        <v>678</v>
      </c>
    </row>
    <row r="39" spans="11:71" s="213" customFormat="1">
      <c r="L39" s="213">
        <v>3</v>
      </c>
      <c r="M39" s="214" t="s">
        <v>672</v>
      </c>
      <c r="V39" s="198" t="s">
        <v>156</v>
      </c>
      <c r="X39" s="214" t="s">
        <v>673</v>
      </c>
    </row>
    <row r="40" spans="11:71" s="213" customFormat="1">
      <c r="L40" s="213">
        <v>4</v>
      </c>
      <c r="M40" s="213" t="str">
        <f>Y13</f>
        <v>Ngành (Object Type) (4)</v>
      </c>
      <c r="V40" s="198" t="s">
        <v>221</v>
      </c>
      <c r="X40" s="214" t="s">
        <v>674</v>
      </c>
    </row>
    <row r="41" spans="11:71" s="213" customFormat="1">
      <c r="L41" s="213">
        <v>5</v>
      </c>
      <c r="M41" s="214" t="s">
        <v>0</v>
      </c>
      <c r="V41" s="198" t="s">
        <v>670</v>
      </c>
      <c r="X41" s="214" t="s">
        <v>675</v>
      </c>
    </row>
    <row r="42" spans="11:71" s="213" customFormat="1">
      <c r="L42" s="213">
        <v>6</v>
      </c>
      <c r="M42" s="213" t="s">
        <v>614</v>
      </c>
      <c r="V42" s="198" t="s">
        <v>671</v>
      </c>
      <c r="X42" s="214" t="s">
        <v>683</v>
      </c>
    </row>
    <row r="43" spans="11:71" s="213" customFormat="1">
      <c r="L43" s="213">
        <v>7</v>
      </c>
      <c r="M43" s="213" t="s">
        <v>615</v>
      </c>
      <c r="V43" s="198" t="s">
        <v>140</v>
      </c>
      <c r="X43" s="214" t="s">
        <v>679</v>
      </c>
    </row>
    <row r="44" spans="11:71" s="213" customFormat="1">
      <c r="L44" s="213">
        <v>8</v>
      </c>
      <c r="M44" s="213" t="s">
        <v>600</v>
      </c>
      <c r="V44" s="198" t="s">
        <v>156</v>
      </c>
      <c r="X44" s="214" t="s">
        <v>746</v>
      </c>
    </row>
    <row r="45" spans="11:71" s="213" customFormat="1">
      <c r="L45" s="213">
        <v>9</v>
      </c>
      <c r="M45" s="213" t="s">
        <v>598</v>
      </c>
      <c r="V45" s="198" t="s">
        <v>655</v>
      </c>
      <c r="X45" s="214" t="s">
        <v>680</v>
      </c>
      <c r="AC45" s="215" t="s">
        <v>747</v>
      </c>
    </row>
    <row r="46" spans="11:71" s="213" customFormat="1">
      <c r="L46" s="213">
        <v>10</v>
      </c>
      <c r="M46" s="213" t="s">
        <v>616</v>
      </c>
      <c r="V46" s="198" t="s">
        <v>156</v>
      </c>
      <c r="X46" s="214" t="s">
        <v>681</v>
      </c>
    </row>
    <row r="47" spans="11:71" s="213" customFormat="1">
      <c r="K47" s="213" t="s">
        <v>762</v>
      </c>
      <c r="L47" s="213">
        <v>11</v>
      </c>
      <c r="M47" s="213" t="s">
        <v>667</v>
      </c>
      <c r="V47" s="198" t="s">
        <v>682</v>
      </c>
      <c r="X47" s="214" t="s">
        <v>748</v>
      </c>
    </row>
    <row r="48" spans="11:71" s="213" customFormat="1">
      <c r="K48" s="213" t="s">
        <v>763</v>
      </c>
      <c r="L48" s="213">
        <v>12</v>
      </c>
      <c r="M48" s="213" t="s">
        <v>619</v>
      </c>
      <c r="V48" s="198" t="s">
        <v>682</v>
      </c>
      <c r="X48" s="217" t="s">
        <v>754</v>
      </c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</row>
    <row r="49" spans="11:71" s="213" customFormat="1">
      <c r="K49" s="213" t="s">
        <v>764</v>
      </c>
      <c r="L49" s="213">
        <v>13</v>
      </c>
      <c r="M49" s="213" t="s">
        <v>668</v>
      </c>
      <c r="V49" s="198" t="s">
        <v>682</v>
      </c>
      <c r="X49" s="217" t="s">
        <v>757</v>
      </c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</row>
    <row r="50" spans="11:71" s="213" customFormat="1">
      <c r="K50" s="213" t="s">
        <v>765</v>
      </c>
      <c r="L50" s="213">
        <v>14</v>
      </c>
      <c r="M50" s="213" t="s">
        <v>387</v>
      </c>
      <c r="V50" s="198" t="s">
        <v>682</v>
      </c>
      <c r="X50" s="217" t="s">
        <v>755</v>
      </c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</row>
    <row r="51" spans="11:71" s="213" customFormat="1">
      <c r="K51" s="213" t="s">
        <v>766</v>
      </c>
      <c r="L51" s="213">
        <v>15</v>
      </c>
      <c r="M51" s="213" t="s">
        <v>669</v>
      </c>
      <c r="V51" s="198" t="s">
        <v>682</v>
      </c>
      <c r="X51" s="217" t="s">
        <v>756</v>
      </c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</row>
    <row r="52" spans="11:71" s="213" customFormat="1">
      <c r="K52" s="213" t="s">
        <v>760</v>
      </c>
      <c r="L52" s="213">
        <v>16</v>
      </c>
      <c r="M52" s="214" t="s">
        <v>388</v>
      </c>
      <c r="V52" s="198" t="s">
        <v>682</v>
      </c>
      <c r="X52" s="217" t="s">
        <v>752</v>
      </c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</row>
    <row r="53" spans="11:71" s="213" customFormat="1">
      <c r="K53" s="213" t="s">
        <v>761</v>
      </c>
      <c r="L53" s="213">
        <v>17</v>
      </c>
      <c r="M53" s="213" t="s">
        <v>389</v>
      </c>
      <c r="V53" s="198" t="s">
        <v>682</v>
      </c>
      <c r="X53" s="217" t="s">
        <v>753</v>
      </c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</row>
    <row r="54" spans="11:71" s="213" customFormat="1">
      <c r="K54" s="213" t="s">
        <v>758</v>
      </c>
      <c r="L54" s="213">
        <v>18</v>
      </c>
      <c r="M54" s="213" t="s">
        <v>390</v>
      </c>
      <c r="V54" s="198" t="s">
        <v>682</v>
      </c>
      <c r="X54" s="217" t="s">
        <v>767</v>
      </c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</row>
    <row r="55" spans="11:71" s="213" customFormat="1">
      <c r="K55" s="213" t="s">
        <v>759</v>
      </c>
      <c r="L55" s="213">
        <v>19</v>
      </c>
      <c r="M55" s="213" t="s">
        <v>391</v>
      </c>
      <c r="V55" s="198" t="s">
        <v>682</v>
      </c>
      <c r="X55" s="217" t="s">
        <v>768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</row>
    <row r="56" spans="11:71" s="213" customFormat="1">
      <c r="L56" s="213">
        <v>20</v>
      </c>
      <c r="M56" s="213" t="s">
        <v>622</v>
      </c>
      <c r="V56" s="198" t="s">
        <v>682</v>
      </c>
      <c r="X56" s="216" t="s">
        <v>684</v>
      </c>
    </row>
    <row r="57" spans="11:71" s="213" customFormat="1">
      <c r="L57" s="213">
        <v>21</v>
      </c>
      <c r="M57" s="213" t="s">
        <v>623</v>
      </c>
      <c r="V57" s="198" t="s">
        <v>682</v>
      </c>
      <c r="X57" s="216" t="s">
        <v>744</v>
      </c>
    </row>
    <row r="58" spans="11:71" s="213" customFormat="1">
      <c r="L58" s="213">
        <v>22</v>
      </c>
      <c r="M58" s="213" t="s">
        <v>624</v>
      </c>
      <c r="V58" s="198" t="s">
        <v>682</v>
      </c>
      <c r="X58" s="216" t="s">
        <v>685</v>
      </c>
    </row>
    <row r="59" spans="11:71" s="213" customFormat="1">
      <c r="L59" s="213">
        <v>23</v>
      </c>
      <c r="M59" s="213" t="s">
        <v>625</v>
      </c>
      <c r="V59" s="198" t="s">
        <v>682</v>
      </c>
      <c r="X59" s="216" t="s">
        <v>686</v>
      </c>
    </row>
    <row r="60" spans="11:71" s="213" customFormat="1">
      <c r="L60" s="213">
        <v>24</v>
      </c>
      <c r="M60" s="213" t="s">
        <v>626</v>
      </c>
      <c r="V60" s="198" t="s">
        <v>682</v>
      </c>
      <c r="X60" s="216" t="s">
        <v>687</v>
      </c>
    </row>
    <row r="61" spans="11:71" s="213" customFormat="1">
      <c r="L61" s="213">
        <v>25</v>
      </c>
      <c r="M61" s="213" t="s">
        <v>392</v>
      </c>
      <c r="V61" s="198" t="s">
        <v>682</v>
      </c>
      <c r="X61" s="214" t="s">
        <v>688</v>
      </c>
    </row>
    <row r="62" spans="11:71">
      <c r="V62" s="198"/>
    </row>
    <row r="63" spans="11:71">
      <c r="Z63" s="36" t="s">
        <v>745</v>
      </c>
    </row>
    <row r="66" spans="19:19">
      <c r="S66" s="218"/>
    </row>
    <row r="67" spans="19:19">
      <c r="S67" s="218"/>
    </row>
  </sheetData>
  <mergeCells count="27">
    <mergeCell ref="L12:X12"/>
    <mergeCell ref="Y12:AB12"/>
    <mergeCell ref="L13:X13"/>
    <mergeCell ref="Y13:AB13"/>
    <mergeCell ref="L27:L33"/>
    <mergeCell ref="AF27:AF33"/>
    <mergeCell ref="AA15:AE15"/>
    <mergeCell ref="L18:L20"/>
    <mergeCell ref="AF18:AF20"/>
    <mergeCell ref="L21:L26"/>
    <mergeCell ref="AF21:AF26"/>
    <mergeCell ref="R15:V15"/>
    <mergeCell ref="W15:X15"/>
    <mergeCell ref="Y15:Z15"/>
    <mergeCell ref="F23:J23"/>
    <mergeCell ref="F24:J24"/>
    <mergeCell ref="Q15:Q16"/>
    <mergeCell ref="L15:L16"/>
    <mergeCell ref="M15:M16"/>
    <mergeCell ref="N15:N16"/>
    <mergeCell ref="O15:O16"/>
    <mergeCell ref="P15:P16"/>
    <mergeCell ref="F18:J18"/>
    <mergeCell ref="F19:J19"/>
    <mergeCell ref="F20:J20"/>
    <mergeCell ref="F21:J21"/>
    <mergeCell ref="F22:J22"/>
  </mergeCells>
  <phoneticPr fontId="53" type="noConversion"/>
  <conditionalFormatting sqref="N18:Z33">
    <cfRule type="expression" dxfId="3" priority="8" stopIfTrue="1">
      <formula>TEXT($C18,"[$-42A]dddd")="Chủ Nhật"</formula>
    </cfRule>
  </conditionalFormatting>
  <conditionalFormatting sqref="M23:M25">
    <cfRule type="expression" dxfId="2" priority="6" stopIfTrue="1">
      <formula>TEXT($C23,"[$-42A]dddd")="Chủ Nhật"</formula>
    </cfRule>
  </conditionalFormatting>
  <conditionalFormatting sqref="M22">
    <cfRule type="expression" dxfId="1" priority="2" stopIfTrue="1">
      <formula>TEXT($C22,"[$-42A]dddd")="Chủ Nhật"</formula>
    </cfRule>
  </conditionalFormatting>
  <conditionalFormatting sqref="M19">
    <cfRule type="expression" dxfId="0" priority="3" stopIfTrue="1">
      <formula>TEXT($C19,"[$-42A]dddd")="Chủ Nhật"</formula>
    </cfRule>
  </conditionalFormatting>
  <hyperlinks>
    <hyperlink ref="A1" location="Sheet1!A1" display="MỤC LỤC" xr:uid="{00000000-0004-0000-0400-000000000000}"/>
  </hyperlink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AT101"/>
  <sheetViews>
    <sheetView tabSelected="1" topLeftCell="Y58" zoomScale="55" zoomScaleNormal="55" workbookViewId="0">
      <selection activeCell="AM12" sqref="AM12"/>
    </sheetView>
  </sheetViews>
  <sheetFormatPr defaultColWidth="8.88671875" defaultRowHeight="14.4"/>
  <cols>
    <col min="1" max="1" width="18" style="9" bestFit="1" customWidth="1"/>
    <col min="2" max="2" width="15.88671875" style="9" bestFit="1" customWidth="1"/>
    <col min="3" max="3" width="18.44140625" style="9" bestFit="1" customWidth="1"/>
    <col min="4" max="4" width="10.33203125" style="9" customWidth="1"/>
    <col min="5" max="5" width="20.88671875" style="9" customWidth="1"/>
    <col min="6" max="6" width="44.77734375" style="9" bestFit="1" customWidth="1"/>
    <col min="7" max="7" width="19.33203125" style="9" customWidth="1"/>
    <col min="8" max="8" width="4.5546875" style="9" customWidth="1"/>
    <col min="9" max="10" width="4.5546875" style="213" customWidth="1"/>
    <col min="11" max="11" width="9.109375" style="9" customWidth="1"/>
    <col min="12" max="12" width="19.33203125" style="9" bestFit="1" customWidth="1"/>
    <col min="13" max="13" width="27.6640625" style="9" bestFit="1" customWidth="1"/>
    <col min="14" max="14" width="18.33203125" style="9" bestFit="1" customWidth="1"/>
    <col min="15" max="15" width="16.44140625" style="9" bestFit="1" customWidth="1"/>
    <col min="16" max="16" width="7.21875" style="9" bestFit="1" customWidth="1"/>
    <col min="17" max="17" width="12" style="9" bestFit="1" customWidth="1"/>
    <col min="18" max="18" width="15.109375" style="9" bestFit="1" customWidth="1"/>
    <col min="19" max="19" width="23.77734375" style="9" bestFit="1" customWidth="1"/>
    <col min="20" max="20" width="15" style="9" bestFit="1" customWidth="1"/>
    <col min="21" max="21" width="19.88671875" style="9" bestFit="1" customWidth="1"/>
    <col min="22" max="22" width="24.109375" style="9" bestFit="1" customWidth="1"/>
    <col min="23" max="23" width="22.77734375" style="9" bestFit="1" customWidth="1"/>
    <col min="24" max="24" width="23.6640625" style="9" bestFit="1" customWidth="1"/>
    <col min="25" max="25" width="15.88671875" style="9" bestFit="1" customWidth="1"/>
    <col min="26" max="26" width="19.21875" style="9" bestFit="1" customWidth="1"/>
    <col min="27" max="27" width="31" style="9" bestFit="1" customWidth="1"/>
    <col min="28" max="28" width="18.33203125" style="9" bestFit="1" customWidth="1"/>
    <col min="29" max="29" width="10.33203125" style="9" bestFit="1" customWidth="1"/>
    <col min="30" max="30" width="40" style="9" bestFit="1" customWidth="1"/>
    <col min="31" max="31" width="10.5546875" style="9" bestFit="1" customWidth="1"/>
    <col min="32" max="32" width="5.44140625" style="9" bestFit="1" customWidth="1"/>
    <col min="33" max="33" width="15.88671875" style="9" bestFit="1" customWidth="1"/>
    <col min="34" max="34" width="12.21875" style="9" bestFit="1" customWidth="1"/>
    <col min="35" max="35" width="21.33203125" style="9" bestFit="1" customWidth="1"/>
    <col min="36" max="36" width="25.109375" style="9" bestFit="1" customWidth="1"/>
    <col min="37" max="37" width="22.5546875" style="9" bestFit="1" customWidth="1"/>
    <col min="38" max="40" width="8.88671875" style="9"/>
    <col min="41" max="41" width="29.6640625" style="9" bestFit="1" customWidth="1"/>
    <col min="42" max="42" width="36.6640625" style="9" bestFit="1" customWidth="1"/>
    <col min="43" max="43" width="21.6640625" style="9" bestFit="1" customWidth="1"/>
    <col min="44" max="44" width="104.88671875" style="10" bestFit="1" customWidth="1"/>
    <col min="45" max="16384" width="8.88671875" style="9"/>
  </cols>
  <sheetData>
    <row r="3" spans="1:44">
      <c r="L3" s="106" t="s">
        <v>6</v>
      </c>
    </row>
    <row r="4" spans="1:44">
      <c r="A4" s="8" t="s">
        <v>116</v>
      </c>
      <c r="C4" s="36" t="s">
        <v>693</v>
      </c>
    </row>
    <row r="5" spans="1:44">
      <c r="A5" s="8"/>
      <c r="L5" s="438" t="s">
        <v>76</v>
      </c>
      <c r="M5" s="438" t="s">
        <v>77</v>
      </c>
      <c r="N5" s="438" t="s">
        <v>186</v>
      </c>
      <c r="O5" s="438" t="s">
        <v>772</v>
      </c>
      <c r="P5" s="438" t="s">
        <v>78</v>
      </c>
      <c r="Q5" s="438" t="s">
        <v>211</v>
      </c>
      <c r="R5" s="438" t="s">
        <v>79</v>
      </c>
      <c r="S5" s="438" t="s">
        <v>773</v>
      </c>
      <c r="T5" s="438" t="s">
        <v>81</v>
      </c>
      <c r="U5" s="438" t="s">
        <v>82</v>
      </c>
      <c r="V5" s="438" t="s">
        <v>83</v>
      </c>
      <c r="W5" s="438" t="s">
        <v>155</v>
      </c>
      <c r="X5" s="438" t="s">
        <v>84</v>
      </c>
      <c r="Y5" s="438" t="s">
        <v>220</v>
      </c>
      <c r="Z5" s="438" t="s">
        <v>86</v>
      </c>
      <c r="AA5" s="438" t="s">
        <v>774</v>
      </c>
      <c r="AB5" s="438" t="s">
        <v>85</v>
      </c>
      <c r="AC5" s="438" t="s">
        <v>1</v>
      </c>
      <c r="AD5" s="438" t="s">
        <v>2</v>
      </c>
      <c r="AE5" s="438" t="s">
        <v>87</v>
      </c>
      <c r="AF5" s="438" t="s">
        <v>3</v>
      </c>
      <c r="AG5" s="438" t="s">
        <v>88</v>
      </c>
      <c r="AH5" s="438" t="s">
        <v>127</v>
      </c>
      <c r="AI5" s="438" t="s">
        <v>775</v>
      </c>
      <c r="AJ5" s="438" t="s">
        <v>776</v>
      </c>
      <c r="AK5" s="438" t="s">
        <v>777</v>
      </c>
    </row>
    <row r="6" spans="1:44">
      <c r="A6" s="435"/>
      <c r="B6" s="1" t="s">
        <v>4</v>
      </c>
      <c r="C6" s="106"/>
      <c r="L6" s="236">
        <v>1</v>
      </c>
      <c r="M6" s="236">
        <v>2</v>
      </c>
      <c r="N6" s="236">
        <v>3</v>
      </c>
      <c r="O6" s="236">
        <v>4</v>
      </c>
      <c r="P6" s="236">
        <v>5</v>
      </c>
      <c r="Q6" s="236">
        <v>6</v>
      </c>
      <c r="R6" s="236">
        <v>7</v>
      </c>
      <c r="S6" s="236">
        <v>8</v>
      </c>
      <c r="T6" s="236">
        <v>9</v>
      </c>
      <c r="U6" s="236">
        <v>10</v>
      </c>
      <c r="V6" s="236">
        <v>11</v>
      </c>
      <c r="W6" s="236">
        <v>12</v>
      </c>
      <c r="X6" s="236">
        <v>13</v>
      </c>
      <c r="Y6" s="236">
        <v>14</v>
      </c>
      <c r="Z6" s="236">
        <v>15</v>
      </c>
      <c r="AA6" s="236">
        <v>16</v>
      </c>
      <c r="AB6" s="236">
        <v>17</v>
      </c>
      <c r="AC6" s="236">
        <v>18</v>
      </c>
      <c r="AD6" s="236">
        <v>19</v>
      </c>
      <c r="AE6" s="236">
        <v>20</v>
      </c>
      <c r="AF6" s="236">
        <v>21</v>
      </c>
      <c r="AG6" s="236">
        <v>22</v>
      </c>
      <c r="AH6" s="236">
        <v>23</v>
      </c>
      <c r="AI6" s="236">
        <v>24</v>
      </c>
      <c r="AJ6" s="236">
        <v>25</v>
      </c>
      <c r="AK6" s="236">
        <v>26</v>
      </c>
      <c r="AO6" s="1" t="s">
        <v>327</v>
      </c>
    </row>
    <row r="7" spans="1:44" ht="20.399999999999999" customHeight="1" thickBot="1">
      <c r="A7" s="8"/>
      <c r="B7" s="1"/>
      <c r="L7" s="231" t="s">
        <v>778</v>
      </c>
      <c r="M7" s="231" t="s">
        <v>779</v>
      </c>
      <c r="N7" s="231" t="s">
        <v>780</v>
      </c>
      <c r="O7" s="231" t="s">
        <v>780</v>
      </c>
      <c r="P7" s="231" t="s">
        <v>781</v>
      </c>
      <c r="Q7" s="231" t="s">
        <v>782</v>
      </c>
      <c r="R7" s="232">
        <v>44193</v>
      </c>
      <c r="S7" s="232">
        <v>44191</v>
      </c>
      <c r="T7" s="232">
        <v>44191</v>
      </c>
      <c r="U7" s="231" t="s">
        <v>780</v>
      </c>
      <c r="V7" s="231" t="s">
        <v>780</v>
      </c>
      <c r="W7" s="231" t="s">
        <v>780</v>
      </c>
      <c r="X7" s="231" t="s">
        <v>780</v>
      </c>
      <c r="Y7" s="231" t="s">
        <v>783</v>
      </c>
      <c r="Z7" s="231" t="s">
        <v>784</v>
      </c>
      <c r="AA7" s="231" t="s">
        <v>785</v>
      </c>
      <c r="AB7" s="233">
        <v>0</v>
      </c>
      <c r="AC7" s="231" t="s">
        <v>786</v>
      </c>
      <c r="AD7" s="231" t="s">
        <v>787</v>
      </c>
      <c r="AE7" s="233">
        <v>1</v>
      </c>
      <c r="AF7" s="231" t="s">
        <v>788</v>
      </c>
      <c r="AG7" s="233">
        <v>3292140</v>
      </c>
      <c r="AH7" s="231" t="s">
        <v>789</v>
      </c>
      <c r="AI7" s="231" t="s">
        <v>790</v>
      </c>
      <c r="AJ7" s="231" t="s">
        <v>780</v>
      </c>
      <c r="AK7" s="231" t="s">
        <v>780</v>
      </c>
      <c r="AO7" s="438" t="s">
        <v>133</v>
      </c>
      <c r="AP7" s="438" t="s">
        <v>134</v>
      </c>
      <c r="AQ7" s="438" t="s">
        <v>135</v>
      </c>
      <c r="AR7" s="438" t="s">
        <v>136</v>
      </c>
    </row>
    <row r="8" spans="1:44" ht="15" thickBot="1">
      <c r="B8" s="228"/>
      <c r="C8" s="229"/>
      <c r="D8" s="229"/>
      <c r="E8" s="229"/>
      <c r="F8" s="229"/>
      <c r="G8" s="229"/>
      <c r="H8" s="230"/>
      <c r="I8" s="436"/>
      <c r="J8" s="436"/>
      <c r="L8" s="231" t="s">
        <v>778</v>
      </c>
      <c r="M8" s="231" t="s">
        <v>779</v>
      </c>
      <c r="N8" s="231" t="s">
        <v>780</v>
      </c>
      <c r="O8" s="231" t="s">
        <v>780</v>
      </c>
      <c r="P8" s="231" t="s">
        <v>781</v>
      </c>
      <c r="Q8" s="231" t="s">
        <v>782</v>
      </c>
      <c r="R8" s="232">
        <v>44193</v>
      </c>
      <c r="S8" s="232">
        <v>44191</v>
      </c>
      <c r="T8" s="232">
        <v>44191</v>
      </c>
      <c r="U8" s="231" t="s">
        <v>780</v>
      </c>
      <c r="V8" s="231" t="s">
        <v>780</v>
      </c>
      <c r="W8" s="231" t="s">
        <v>780</v>
      </c>
      <c r="X8" s="231" t="s">
        <v>780</v>
      </c>
      <c r="Y8" s="231" t="s">
        <v>783</v>
      </c>
      <c r="Z8" s="231" t="s">
        <v>784</v>
      </c>
      <c r="AA8" s="231" t="s">
        <v>90</v>
      </c>
      <c r="AB8" s="233">
        <v>11400000</v>
      </c>
      <c r="AC8" s="231" t="s">
        <v>780</v>
      </c>
      <c r="AD8" s="231" t="s">
        <v>780</v>
      </c>
      <c r="AE8" s="234">
        <v>0</v>
      </c>
      <c r="AF8" s="231" t="s">
        <v>780</v>
      </c>
      <c r="AG8" s="233">
        <v>3292140</v>
      </c>
      <c r="AH8" s="231" t="s">
        <v>789</v>
      </c>
      <c r="AI8" s="231" t="s">
        <v>790</v>
      </c>
      <c r="AJ8" s="231" t="s">
        <v>780</v>
      </c>
      <c r="AK8" s="231" t="s">
        <v>780</v>
      </c>
      <c r="AO8" s="260" t="s">
        <v>207</v>
      </c>
      <c r="AP8" s="261"/>
      <c r="AQ8" s="261"/>
      <c r="AR8" s="262"/>
    </row>
    <row r="9" spans="1:44" ht="15" thickBot="1">
      <c r="B9" s="11"/>
      <c r="C9" s="12" t="s">
        <v>771</v>
      </c>
      <c r="D9" s="12"/>
      <c r="E9" s="16"/>
      <c r="F9" s="12" t="s">
        <v>5</v>
      </c>
      <c r="G9" s="226"/>
      <c r="H9" s="13"/>
      <c r="I9" s="436"/>
      <c r="J9" s="436"/>
      <c r="L9" s="231" t="s">
        <v>791</v>
      </c>
      <c r="M9" s="231" t="s">
        <v>792</v>
      </c>
      <c r="N9" s="231" t="s">
        <v>778</v>
      </c>
      <c r="O9" s="231" t="s">
        <v>779</v>
      </c>
      <c r="P9" s="231" t="s">
        <v>781</v>
      </c>
      <c r="Q9" s="231" t="s">
        <v>782</v>
      </c>
      <c r="R9" s="232">
        <v>44190</v>
      </c>
      <c r="S9" s="232">
        <v>44190</v>
      </c>
      <c r="T9" s="232">
        <v>44190</v>
      </c>
      <c r="U9" s="231" t="s">
        <v>780</v>
      </c>
      <c r="V9" s="231" t="s">
        <v>780</v>
      </c>
      <c r="W9" s="231" t="s">
        <v>780</v>
      </c>
      <c r="X9" s="231" t="s">
        <v>780</v>
      </c>
      <c r="Y9" s="231" t="s">
        <v>793</v>
      </c>
      <c r="Z9" s="231" t="s">
        <v>794</v>
      </c>
      <c r="AA9" s="231" t="s">
        <v>785</v>
      </c>
      <c r="AB9" s="233">
        <v>0</v>
      </c>
      <c r="AC9" s="231" t="s">
        <v>795</v>
      </c>
      <c r="AD9" s="231" t="s">
        <v>796</v>
      </c>
      <c r="AE9" s="233">
        <v>8</v>
      </c>
      <c r="AF9" s="231" t="s">
        <v>797</v>
      </c>
      <c r="AG9" s="233">
        <v>17636000</v>
      </c>
      <c r="AH9" s="231" t="s">
        <v>789</v>
      </c>
      <c r="AI9" s="231" t="s">
        <v>790</v>
      </c>
      <c r="AJ9" s="231" t="s">
        <v>780</v>
      </c>
      <c r="AK9" s="231" t="s">
        <v>780</v>
      </c>
      <c r="AO9" s="271" t="s">
        <v>398</v>
      </c>
      <c r="AP9" s="272"/>
      <c r="AQ9" s="272"/>
      <c r="AR9" s="273"/>
    </row>
    <row r="10" spans="1:44" ht="15" thickBot="1">
      <c r="B10" s="14"/>
      <c r="C10" s="15" t="s">
        <v>127</v>
      </c>
      <c r="D10" s="15"/>
      <c r="E10" s="16"/>
      <c r="F10" s="15" t="s">
        <v>5</v>
      </c>
      <c r="G10" s="16"/>
      <c r="H10" s="17"/>
      <c r="I10" s="436"/>
      <c r="J10" s="436"/>
      <c r="L10" s="231" t="s">
        <v>791</v>
      </c>
      <c r="M10" s="231" t="s">
        <v>792</v>
      </c>
      <c r="N10" s="231" t="s">
        <v>778</v>
      </c>
      <c r="O10" s="231" t="s">
        <v>779</v>
      </c>
      <c r="P10" s="231" t="s">
        <v>781</v>
      </c>
      <c r="Q10" s="231" t="s">
        <v>782</v>
      </c>
      <c r="R10" s="232">
        <v>44190</v>
      </c>
      <c r="S10" s="232">
        <v>44190</v>
      </c>
      <c r="T10" s="232">
        <v>44190</v>
      </c>
      <c r="U10" s="231" t="s">
        <v>780</v>
      </c>
      <c r="V10" s="231" t="s">
        <v>780</v>
      </c>
      <c r="W10" s="231" t="s">
        <v>780</v>
      </c>
      <c r="X10" s="231" t="s">
        <v>780</v>
      </c>
      <c r="Y10" s="231" t="s">
        <v>793</v>
      </c>
      <c r="Z10" s="231" t="s">
        <v>794</v>
      </c>
      <c r="AA10" s="231" t="s">
        <v>785</v>
      </c>
      <c r="AB10" s="233">
        <v>0</v>
      </c>
      <c r="AC10" s="231" t="s">
        <v>798</v>
      </c>
      <c r="AD10" s="231" t="s">
        <v>799</v>
      </c>
      <c r="AE10" s="233">
        <v>2</v>
      </c>
      <c r="AF10" s="231" t="s">
        <v>788</v>
      </c>
      <c r="AG10" s="233">
        <v>4620000</v>
      </c>
      <c r="AH10" s="231" t="s">
        <v>789</v>
      </c>
      <c r="AI10" s="231" t="s">
        <v>790</v>
      </c>
      <c r="AJ10" s="231" t="s">
        <v>780</v>
      </c>
      <c r="AK10" s="231" t="s">
        <v>780</v>
      </c>
      <c r="AO10" s="274" t="s">
        <v>399</v>
      </c>
      <c r="AP10" s="275"/>
      <c r="AQ10" s="275"/>
      <c r="AR10" s="276"/>
    </row>
    <row r="11" spans="1:44" ht="15" thickBot="1">
      <c r="B11" s="14"/>
      <c r="C11" s="15" t="s">
        <v>66</v>
      </c>
      <c r="D11" s="15"/>
      <c r="E11" s="16"/>
      <c r="F11" s="15" t="s">
        <v>5</v>
      </c>
      <c r="G11" s="227"/>
      <c r="H11" s="17"/>
      <c r="I11" s="436"/>
      <c r="J11" s="436"/>
      <c r="L11" s="231" t="s">
        <v>791</v>
      </c>
      <c r="M11" s="231" t="s">
        <v>792</v>
      </c>
      <c r="N11" s="231" t="s">
        <v>778</v>
      </c>
      <c r="O11" s="231" t="s">
        <v>779</v>
      </c>
      <c r="P11" s="231" t="s">
        <v>781</v>
      </c>
      <c r="Q11" s="231" t="s">
        <v>782</v>
      </c>
      <c r="R11" s="232">
        <v>44190</v>
      </c>
      <c r="S11" s="232">
        <v>44190</v>
      </c>
      <c r="T11" s="232">
        <v>44190</v>
      </c>
      <c r="U11" s="231" t="s">
        <v>780</v>
      </c>
      <c r="V11" s="231" t="s">
        <v>780</v>
      </c>
      <c r="W11" s="231" t="s">
        <v>780</v>
      </c>
      <c r="X11" s="231" t="s">
        <v>780</v>
      </c>
      <c r="Y11" s="231" t="s">
        <v>793</v>
      </c>
      <c r="Z11" s="231" t="s">
        <v>794</v>
      </c>
      <c r="AA11" s="231" t="s">
        <v>785</v>
      </c>
      <c r="AB11" s="233">
        <v>0</v>
      </c>
      <c r="AC11" s="231" t="s">
        <v>800</v>
      </c>
      <c r="AD11" s="231" t="s">
        <v>801</v>
      </c>
      <c r="AE11" s="233">
        <v>20</v>
      </c>
      <c r="AF11" s="231" t="s">
        <v>802</v>
      </c>
      <c r="AG11" s="233">
        <v>1200000</v>
      </c>
      <c r="AH11" s="231" t="s">
        <v>789</v>
      </c>
      <c r="AI11" s="231" t="s">
        <v>790</v>
      </c>
      <c r="AJ11" s="231" t="s">
        <v>780</v>
      </c>
      <c r="AK11" s="231" t="s">
        <v>780</v>
      </c>
      <c r="AO11" s="360">
        <v>1</v>
      </c>
      <c r="AP11" s="268" t="s">
        <v>76</v>
      </c>
      <c r="AQ11" s="335" t="s">
        <v>202</v>
      </c>
      <c r="AR11" s="24" t="s">
        <v>208</v>
      </c>
    </row>
    <row r="12" spans="1:44" ht="15" thickBot="1">
      <c r="B12" s="14"/>
      <c r="C12" s="15" t="s">
        <v>118</v>
      </c>
      <c r="D12" s="15"/>
      <c r="E12" s="16"/>
      <c r="F12" s="15" t="s">
        <v>5</v>
      </c>
      <c r="G12" s="16"/>
      <c r="H12" s="17"/>
      <c r="I12" s="436"/>
      <c r="J12" s="436"/>
      <c r="L12" s="231" t="s">
        <v>791</v>
      </c>
      <c r="M12" s="231" t="s">
        <v>792</v>
      </c>
      <c r="N12" s="231" t="s">
        <v>778</v>
      </c>
      <c r="O12" s="231" t="s">
        <v>779</v>
      </c>
      <c r="P12" s="231" t="s">
        <v>781</v>
      </c>
      <c r="Q12" s="231" t="s">
        <v>782</v>
      </c>
      <c r="R12" s="232">
        <v>44190</v>
      </c>
      <c r="S12" s="232">
        <v>44190</v>
      </c>
      <c r="T12" s="232">
        <v>44190</v>
      </c>
      <c r="U12" s="231" t="s">
        <v>780</v>
      </c>
      <c r="V12" s="231" t="s">
        <v>780</v>
      </c>
      <c r="W12" s="231" t="s">
        <v>780</v>
      </c>
      <c r="X12" s="231" t="s">
        <v>780</v>
      </c>
      <c r="Y12" s="231" t="s">
        <v>793</v>
      </c>
      <c r="Z12" s="231" t="s">
        <v>794</v>
      </c>
      <c r="AA12" s="231" t="s">
        <v>90</v>
      </c>
      <c r="AB12" s="233">
        <v>0</v>
      </c>
      <c r="AC12" s="231" t="s">
        <v>780</v>
      </c>
      <c r="AD12" s="231" t="s">
        <v>780</v>
      </c>
      <c r="AE12" s="234">
        <v>0</v>
      </c>
      <c r="AF12" s="231" t="s">
        <v>780</v>
      </c>
      <c r="AG12" s="233">
        <v>23456000</v>
      </c>
      <c r="AH12" s="231" t="s">
        <v>789</v>
      </c>
      <c r="AI12" s="231" t="s">
        <v>790</v>
      </c>
      <c r="AJ12" s="231" t="s">
        <v>780</v>
      </c>
      <c r="AK12" s="231" t="s">
        <v>780</v>
      </c>
      <c r="AO12" s="361"/>
      <c r="AP12" s="270"/>
      <c r="AQ12" s="336"/>
      <c r="AR12" s="25" t="s">
        <v>241</v>
      </c>
    </row>
    <row r="13" spans="1:44" ht="15" thickBot="1">
      <c r="B13" s="14"/>
      <c r="C13" s="15" t="s">
        <v>120</v>
      </c>
      <c r="D13" s="15"/>
      <c r="E13" s="16"/>
      <c r="F13" s="15" t="s">
        <v>5</v>
      </c>
      <c r="G13" s="16"/>
      <c r="H13" s="17"/>
      <c r="I13" s="436"/>
      <c r="J13" s="436"/>
      <c r="L13" s="231" t="s">
        <v>803</v>
      </c>
      <c r="M13" s="231" t="s">
        <v>804</v>
      </c>
      <c r="N13" s="231" t="s">
        <v>780</v>
      </c>
      <c r="O13" s="231" t="s">
        <v>780</v>
      </c>
      <c r="P13" s="231" t="s">
        <v>805</v>
      </c>
      <c r="Q13" s="231" t="s">
        <v>782</v>
      </c>
      <c r="R13" s="232">
        <v>44193</v>
      </c>
      <c r="S13" s="232">
        <v>44190</v>
      </c>
      <c r="T13" s="232">
        <v>44190</v>
      </c>
      <c r="U13" s="231" t="s">
        <v>780</v>
      </c>
      <c r="V13" s="231" t="s">
        <v>780</v>
      </c>
      <c r="W13" s="231" t="s">
        <v>780</v>
      </c>
      <c r="X13" s="231" t="s">
        <v>780</v>
      </c>
      <c r="Y13" s="231" t="s">
        <v>806</v>
      </c>
      <c r="Z13" s="231" t="s">
        <v>807</v>
      </c>
      <c r="AA13" s="231" t="s">
        <v>785</v>
      </c>
      <c r="AB13" s="233">
        <v>0</v>
      </c>
      <c r="AC13" s="231" t="s">
        <v>808</v>
      </c>
      <c r="AD13" s="231" t="s">
        <v>809</v>
      </c>
      <c r="AE13" s="233">
        <v>3</v>
      </c>
      <c r="AF13" s="231" t="s">
        <v>788</v>
      </c>
      <c r="AG13" s="233">
        <v>51762202</v>
      </c>
      <c r="AH13" s="231" t="s">
        <v>789</v>
      </c>
      <c r="AI13" s="231" t="s">
        <v>810</v>
      </c>
      <c r="AJ13" s="231" t="s">
        <v>780</v>
      </c>
      <c r="AK13" s="231" t="s">
        <v>780</v>
      </c>
      <c r="AO13" s="360">
        <v>2</v>
      </c>
      <c r="AP13" s="268" t="s">
        <v>77</v>
      </c>
      <c r="AQ13" s="335" t="s">
        <v>156</v>
      </c>
      <c r="AR13" s="24" t="s">
        <v>203</v>
      </c>
    </row>
    <row r="14" spans="1:44" ht="15" thickBot="1">
      <c r="B14" s="14"/>
      <c r="C14" s="15" t="s">
        <v>125</v>
      </c>
      <c r="D14" s="15"/>
      <c r="E14" s="16"/>
      <c r="F14" s="15" t="s">
        <v>5</v>
      </c>
      <c r="G14" s="16"/>
      <c r="H14" s="17"/>
      <c r="I14" s="436"/>
      <c r="J14" s="436"/>
      <c r="L14" s="231" t="s">
        <v>803</v>
      </c>
      <c r="M14" s="231" t="s">
        <v>804</v>
      </c>
      <c r="N14" s="231" t="s">
        <v>780</v>
      </c>
      <c r="O14" s="231" t="s">
        <v>780</v>
      </c>
      <c r="P14" s="231" t="s">
        <v>805</v>
      </c>
      <c r="Q14" s="231" t="s">
        <v>782</v>
      </c>
      <c r="R14" s="232">
        <v>44193</v>
      </c>
      <c r="S14" s="232">
        <v>44190</v>
      </c>
      <c r="T14" s="232">
        <v>44190</v>
      </c>
      <c r="U14" s="231" t="s">
        <v>780</v>
      </c>
      <c r="V14" s="231" t="s">
        <v>780</v>
      </c>
      <c r="W14" s="231" t="s">
        <v>780</v>
      </c>
      <c r="X14" s="231" t="s">
        <v>780</v>
      </c>
      <c r="Y14" s="231" t="s">
        <v>806</v>
      </c>
      <c r="Z14" s="231" t="s">
        <v>807</v>
      </c>
      <c r="AA14" s="231" t="s">
        <v>90</v>
      </c>
      <c r="AB14" s="233">
        <v>0</v>
      </c>
      <c r="AC14" s="231" t="s">
        <v>780</v>
      </c>
      <c r="AD14" s="231" t="s">
        <v>780</v>
      </c>
      <c r="AE14" s="234">
        <v>0</v>
      </c>
      <c r="AF14" s="231" t="s">
        <v>780</v>
      </c>
      <c r="AG14" s="233">
        <v>51762202</v>
      </c>
      <c r="AH14" s="231" t="s">
        <v>789</v>
      </c>
      <c r="AI14" s="231" t="s">
        <v>810</v>
      </c>
      <c r="AJ14" s="231" t="s">
        <v>780</v>
      </c>
      <c r="AK14" s="231" t="s">
        <v>780</v>
      </c>
      <c r="AO14" s="361"/>
      <c r="AP14" s="270"/>
      <c r="AQ14" s="336"/>
      <c r="AR14" s="25" t="s">
        <v>242</v>
      </c>
    </row>
    <row r="15" spans="1:44" ht="15" thickBot="1">
      <c r="B15" s="14"/>
      <c r="C15" s="15" t="s">
        <v>126</v>
      </c>
      <c r="D15" s="15"/>
      <c r="E15" s="16"/>
      <c r="F15" s="15" t="s">
        <v>5</v>
      </c>
      <c r="G15" s="16"/>
      <c r="H15" s="17"/>
      <c r="I15" s="436"/>
      <c r="J15" s="436"/>
      <c r="L15" s="231" t="s">
        <v>811</v>
      </c>
      <c r="M15" s="231" t="s">
        <v>812</v>
      </c>
      <c r="N15" s="231" t="s">
        <v>780</v>
      </c>
      <c r="O15" s="231" t="s">
        <v>780</v>
      </c>
      <c r="P15" s="231" t="s">
        <v>813</v>
      </c>
      <c r="Q15" s="231" t="s">
        <v>782</v>
      </c>
      <c r="R15" s="232">
        <v>44184</v>
      </c>
      <c r="S15" s="232">
        <v>44184</v>
      </c>
      <c r="T15" s="232"/>
      <c r="U15" s="231" t="s">
        <v>780</v>
      </c>
      <c r="V15" s="231" t="s">
        <v>780</v>
      </c>
      <c r="W15" s="231" t="s">
        <v>780</v>
      </c>
      <c r="X15" s="231" t="s">
        <v>780</v>
      </c>
      <c r="Y15" s="231" t="s">
        <v>814</v>
      </c>
      <c r="Z15" s="231" t="s">
        <v>815</v>
      </c>
      <c r="AA15" s="231" t="s">
        <v>785</v>
      </c>
      <c r="AB15" s="233">
        <v>0</v>
      </c>
      <c r="AC15" s="231" t="s">
        <v>816</v>
      </c>
      <c r="AD15" s="231" t="s">
        <v>817</v>
      </c>
      <c r="AE15" s="233">
        <v>1</v>
      </c>
      <c r="AF15" s="231" t="s">
        <v>89</v>
      </c>
      <c r="AG15" s="233">
        <v>7268552</v>
      </c>
      <c r="AH15" s="231" t="s">
        <v>789</v>
      </c>
      <c r="AI15" s="231" t="s">
        <v>818</v>
      </c>
      <c r="AJ15" s="231" t="s">
        <v>780</v>
      </c>
      <c r="AK15" s="231" t="s">
        <v>780</v>
      </c>
      <c r="AO15" s="360">
        <v>3</v>
      </c>
      <c r="AP15" s="268" t="s">
        <v>186</v>
      </c>
      <c r="AQ15" s="335" t="s">
        <v>156</v>
      </c>
      <c r="AR15" s="24" t="s">
        <v>250</v>
      </c>
    </row>
    <row r="16" spans="1:44" ht="15" thickBot="1">
      <c r="B16" s="14"/>
      <c r="C16" s="15" t="s">
        <v>121</v>
      </c>
      <c r="D16" s="15"/>
      <c r="E16" s="16"/>
      <c r="F16" s="15" t="s">
        <v>5</v>
      </c>
      <c r="G16" s="16"/>
      <c r="H16" s="17"/>
      <c r="I16" s="436"/>
      <c r="J16" s="436"/>
      <c r="L16" s="231" t="s">
        <v>811</v>
      </c>
      <c r="M16" s="231" t="s">
        <v>812</v>
      </c>
      <c r="N16" s="231" t="s">
        <v>780</v>
      </c>
      <c r="O16" s="231" t="s">
        <v>780</v>
      </c>
      <c r="P16" s="231" t="s">
        <v>813</v>
      </c>
      <c r="Q16" s="231" t="s">
        <v>782</v>
      </c>
      <c r="R16" s="232">
        <v>44184</v>
      </c>
      <c r="S16" s="232">
        <v>44184</v>
      </c>
      <c r="T16" s="232"/>
      <c r="U16" s="231" t="s">
        <v>780</v>
      </c>
      <c r="V16" s="231" t="s">
        <v>780</v>
      </c>
      <c r="W16" s="231" t="s">
        <v>780</v>
      </c>
      <c r="X16" s="231" t="s">
        <v>780</v>
      </c>
      <c r="Y16" s="231" t="s">
        <v>814</v>
      </c>
      <c r="Z16" s="231" t="s">
        <v>815</v>
      </c>
      <c r="AA16" s="231" t="s">
        <v>785</v>
      </c>
      <c r="AB16" s="233">
        <v>0</v>
      </c>
      <c r="AC16" s="231" t="s">
        <v>819</v>
      </c>
      <c r="AD16" s="231" t="s">
        <v>820</v>
      </c>
      <c r="AE16" s="233">
        <v>1</v>
      </c>
      <c r="AF16" s="231" t="s">
        <v>821</v>
      </c>
      <c r="AG16" s="233">
        <v>1416555</v>
      </c>
      <c r="AH16" s="231" t="s">
        <v>789</v>
      </c>
      <c r="AI16" s="231" t="s">
        <v>818</v>
      </c>
      <c r="AJ16" s="231" t="s">
        <v>780</v>
      </c>
      <c r="AK16" s="231" t="s">
        <v>780</v>
      </c>
      <c r="AO16" s="366"/>
      <c r="AP16" s="269"/>
      <c r="AQ16" s="337"/>
      <c r="AR16" s="24" t="s">
        <v>187</v>
      </c>
    </row>
    <row r="17" spans="1:44" ht="15" thickBot="1">
      <c r="B17" s="14"/>
      <c r="C17" s="15" t="s">
        <v>86</v>
      </c>
      <c r="D17" s="15"/>
      <c r="E17" s="16"/>
      <c r="F17" s="15"/>
      <c r="G17" s="227"/>
      <c r="H17" s="17"/>
      <c r="I17" s="436"/>
      <c r="J17" s="436"/>
      <c r="L17" s="231" t="s">
        <v>811</v>
      </c>
      <c r="M17" s="231" t="s">
        <v>812</v>
      </c>
      <c r="N17" s="231" t="s">
        <v>780</v>
      </c>
      <c r="O17" s="231" t="s">
        <v>780</v>
      </c>
      <c r="P17" s="231" t="s">
        <v>813</v>
      </c>
      <c r="Q17" s="231" t="s">
        <v>782</v>
      </c>
      <c r="R17" s="232">
        <v>44184</v>
      </c>
      <c r="S17" s="232">
        <v>44184</v>
      </c>
      <c r="T17" s="232"/>
      <c r="U17" s="231" t="s">
        <v>780</v>
      </c>
      <c r="V17" s="231" t="s">
        <v>780</v>
      </c>
      <c r="W17" s="231" t="s">
        <v>780</v>
      </c>
      <c r="X17" s="231" t="s">
        <v>780</v>
      </c>
      <c r="Y17" s="231" t="s">
        <v>814</v>
      </c>
      <c r="Z17" s="231" t="s">
        <v>815</v>
      </c>
      <c r="AA17" s="231" t="s">
        <v>90</v>
      </c>
      <c r="AB17" s="233">
        <v>0</v>
      </c>
      <c r="AC17" s="231" t="s">
        <v>780</v>
      </c>
      <c r="AD17" s="231" t="s">
        <v>780</v>
      </c>
      <c r="AE17" s="234">
        <v>0</v>
      </c>
      <c r="AF17" s="231" t="s">
        <v>780</v>
      </c>
      <c r="AG17" s="233">
        <v>8685107</v>
      </c>
      <c r="AH17" s="231" t="s">
        <v>789</v>
      </c>
      <c r="AI17" s="231" t="s">
        <v>818</v>
      </c>
      <c r="AJ17" s="231" t="s">
        <v>780</v>
      </c>
      <c r="AK17" s="231" t="s">
        <v>780</v>
      </c>
      <c r="AO17" s="361"/>
      <c r="AP17" s="270"/>
      <c r="AQ17" s="336"/>
      <c r="AR17" s="25" t="s">
        <v>188</v>
      </c>
    </row>
    <row r="18" spans="1:44" ht="15" thickBot="1">
      <c r="B18" s="14"/>
      <c r="C18" s="15" t="s">
        <v>769</v>
      </c>
      <c r="D18" s="15"/>
      <c r="E18" s="16"/>
      <c r="F18" s="15"/>
      <c r="G18" s="16"/>
      <c r="H18" s="17"/>
      <c r="I18" s="436"/>
      <c r="J18" s="436"/>
      <c r="L18" s="231" t="s">
        <v>822</v>
      </c>
      <c r="M18" s="231" t="s">
        <v>823</v>
      </c>
      <c r="N18" s="231" t="s">
        <v>780</v>
      </c>
      <c r="O18" s="231" t="s">
        <v>780</v>
      </c>
      <c r="P18" s="231" t="s">
        <v>813</v>
      </c>
      <c r="Q18" s="231" t="s">
        <v>782</v>
      </c>
      <c r="R18" s="232">
        <v>44182</v>
      </c>
      <c r="S18" s="232">
        <v>44181</v>
      </c>
      <c r="T18" s="232">
        <v>44181</v>
      </c>
      <c r="U18" s="231" t="s">
        <v>780</v>
      </c>
      <c r="V18" s="231" t="s">
        <v>780</v>
      </c>
      <c r="W18" s="231" t="s">
        <v>780</v>
      </c>
      <c r="X18" s="231" t="s">
        <v>780</v>
      </c>
      <c r="Y18" s="231" t="s">
        <v>824</v>
      </c>
      <c r="Z18" s="231" t="s">
        <v>825</v>
      </c>
      <c r="AA18" s="231" t="s">
        <v>785</v>
      </c>
      <c r="AB18" s="233">
        <v>0</v>
      </c>
      <c r="AC18" s="231" t="s">
        <v>816</v>
      </c>
      <c r="AD18" s="231" t="s">
        <v>817</v>
      </c>
      <c r="AE18" s="233">
        <v>1</v>
      </c>
      <c r="AF18" s="231" t="s">
        <v>89</v>
      </c>
      <c r="AG18" s="233">
        <v>7268552</v>
      </c>
      <c r="AH18" s="231" t="s">
        <v>789</v>
      </c>
      <c r="AI18" s="231" t="s">
        <v>826</v>
      </c>
      <c r="AJ18" s="231" t="s">
        <v>780</v>
      </c>
      <c r="AK18" s="231" t="s">
        <v>780</v>
      </c>
      <c r="AO18" s="360">
        <v>4</v>
      </c>
      <c r="AP18" s="268" t="s">
        <v>77</v>
      </c>
      <c r="AQ18" s="335" t="s">
        <v>156</v>
      </c>
      <c r="AR18" s="24" t="s">
        <v>203</v>
      </c>
    </row>
    <row r="19" spans="1:44" ht="15" thickBot="1">
      <c r="B19" s="14"/>
      <c r="C19" s="15" t="s">
        <v>770</v>
      </c>
      <c r="D19" s="15"/>
      <c r="E19" s="16"/>
      <c r="F19" s="15"/>
      <c r="G19" s="16"/>
      <c r="H19" s="17"/>
      <c r="I19" s="436"/>
      <c r="J19" s="436"/>
      <c r="L19" s="231" t="s">
        <v>822</v>
      </c>
      <c r="M19" s="231" t="s">
        <v>823</v>
      </c>
      <c r="N19" s="231" t="s">
        <v>780</v>
      </c>
      <c r="O19" s="231" t="s">
        <v>780</v>
      </c>
      <c r="P19" s="231" t="s">
        <v>813</v>
      </c>
      <c r="Q19" s="231" t="s">
        <v>782</v>
      </c>
      <c r="R19" s="232">
        <v>44182</v>
      </c>
      <c r="S19" s="232">
        <v>44181</v>
      </c>
      <c r="T19" s="232">
        <v>44181</v>
      </c>
      <c r="U19" s="231" t="s">
        <v>780</v>
      </c>
      <c r="V19" s="231" t="s">
        <v>780</v>
      </c>
      <c r="W19" s="231" t="s">
        <v>780</v>
      </c>
      <c r="X19" s="231" t="s">
        <v>780</v>
      </c>
      <c r="Y19" s="231" t="s">
        <v>824</v>
      </c>
      <c r="Z19" s="231" t="s">
        <v>825</v>
      </c>
      <c r="AA19" s="231" t="s">
        <v>785</v>
      </c>
      <c r="AB19" s="233">
        <v>0</v>
      </c>
      <c r="AC19" s="231" t="s">
        <v>819</v>
      </c>
      <c r="AD19" s="231" t="s">
        <v>820</v>
      </c>
      <c r="AE19" s="233">
        <v>1</v>
      </c>
      <c r="AF19" s="231" t="s">
        <v>821</v>
      </c>
      <c r="AG19" s="233">
        <v>1416555</v>
      </c>
      <c r="AH19" s="231" t="s">
        <v>789</v>
      </c>
      <c r="AI19" s="231" t="s">
        <v>826</v>
      </c>
      <c r="AJ19" s="231" t="s">
        <v>780</v>
      </c>
      <c r="AK19" s="231" t="s">
        <v>780</v>
      </c>
      <c r="AO19" s="361"/>
      <c r="AP19" s="270"/>
      <c r="AQ19" s="336"/>
      <c r="AR19" s="25" t="s">
        <v>242</v>
      </c>
    </row>
    <row r="20" spans="1:44" ht="15" thickBot="1">
      <c r="B20" s="19"/>
      <c r="C20" s="20"/>
      <c r="D20" s="20"/>
      <c r="E20" s="20"/>
      <c r="F20" s="20"/>
      <c r="G20" s="20"/>
      <c r="H20" s="21"/>
      <c r="I20" s="436"/>
      <c r="J20" s="436"/>
      <c r="L20" s="231" t="s">
        <v>822</v>
      </c>
      <c r="M20" s="231" t="s">
        <v>823</v>
      </c>
      <c r="N20" s="231" t="s">
        <v>780</v>
      </c>
      <c r="O20" s="231" t="s">
        <v>780</v>
      </c>
      <c r="P20" s="231" t="s">
        <v>813</v>
      </c>
      <c r="Q20" s="231" t="s">
        <v>782</v>
      </c>
      <c r="R20" s="232">
        <v>44182</v>
      </c>
      <c r="S20" s="232">
        <v>44181</v>
      </c>
      <c r="T20" s="232">
        <v>44181</v>
      </c>
      <c r="U20" s="231" t="s">
        <v>780</v>
      </c>
      <c r="V20" s="231" t="s">
        <v>780</v>
      </c>
      <c r="W20" s="231" t="s">
        <v>780</v>
      </c>
      <c r="X20" s="231" t="s">
        <v>780</v>
      </c>
      <c r="Y20" s="231" t="s">
        <v>824</v>
      </c>
      <c r="Z20" s="231" t="s">
        <v>825</v>
      </c>
      <c r="AA20" s="231" t="s">
        <v>90</v>
      </c>
      <c r="AB20" s="233">
        <v>0</v>
      </c>
      <c r="AC20" s="231" t="s">
        <v>780</v>
      </c>
      <c r="AD20" s="231" t="s">
        <v>780</v>
      </c>
      <c r="AE20" s="234">
        <v>0</v>
      </c>
      <c r="AF20" s="231" t="s">
        <v>780</v>
      </c>
      <c r="AG20" s="233">
        <v>8685107</v>
      </c>
      <c r="AH20" s="231" t="s">
        <v>789</v>
      </c>
      <c r="AI20" s="231" t="s">
        <v>826</v>
      </c>
      <c r="AJ20" s="231" t="s">
        <v>780</v>
      </c>
      <c r="AK20" s="231" t="s">
        <v>780</v>
      </c>
      <c r="AO20" s="360">
        <v>5</v>
      </c>
      <c r="AP20" s="268" t="s">
        <v>78</v>
      </c>
      <c r="AQ20" s="335" t="s">
        <v>206</v>
      </c>
      <c r="AR20" s="24" t="s">
        <v>209</v>
      </c>
    </row>
    <row r="21" spans="1:44">
      <c r="L21" s="231" t="s">
        <v>827</v>
      </c>
      <c r="M21" s="231" t="s">
        <v>828</v>
      </c>
      <c r="N21" s="231" t="s">
        <v>780</v>
      </c>
      <c r="O21" s="231" t="s">
        <v>780</v>
      </c>
      <c r="P21" s="231" t="s">
        <v>813</v>
      </c>
      <c r="Q21" s="231" t="s">
        <v>782</v>
      </c>
      <c r="R21" s="232">
        <v>44183</v>
      </c>
      <c r="S21" s="232">
        <v>44183</v>
      </c>
      <c r="T21" s="232"/>
      <c r="U21" s="231" t="s">
        <v>780</v>
      </c>
      <c r="V21" s="231" t="s">
        <v>780</v>
      </c>
      <c r="W21" s="231" t="s">
        <v>780</v>
      </c>
      <c r="X21" s="231" t="s">
        <v>780</v>
      </c>
      <c r="Y21" s="231" t="s">
        <v>829</v>
      </c>
      <c r="Z21" s="231" t="s">
        <v>830</v>
      </c>
      <c r="AA21" s="231" t="s">
        <v>785</v>
      </c>
      <c r="AB21" s="233">
        <v>0</v>
      </c>
      <c r="AC21" s="231" t="s">
        <v>831</v>
      </c>
      <c r="AD21" s="231" t="s">
        <v>832</v>
      </c>
      <c r="AE21" s="233">
        <v>20</v>
      </c>
      <c r="AF21" s="231" t="s">
        <v>788</v>
      </c>
      <c r="AG21" s="233">
        <v>22160255</v>
      </c>
      <c r="AH21" s="231" t="s">
        <v>789</v>
      </c>
      <c r="AI21" s="231" t="s">
        <v>833</v>
      </c>
      <c r="AJ21" s="231" t="s">
        <v>780</v>
      </c>
      <c r="AK21" s="231" t="s">
        <v>780</v>
      </c>
      <c r="AO21" s="366"/>
      <c r="AP21" s="269"/>
      <c r="AQ21" s="337"/>
      <c r="AR21" s="24" t="s">
        <v>231</v>
      </c>
    </row>
    <row r="22" spans="1:44" ht="15" thickBot="1">
      <c r="L22" s="231" t="s">
        <v>827</v>
      </c>
      <c r="M22" s="231" t="s">
        <v>828</v>
      </c>
      <c r="N22" s="231" t="s">
        <v>780</v>
      </c>
      <c r="O22" s="231" t="s">
        <v>780</v>
      </c>
      <c r="P22" s="231" t="s">
        <v>813</v>
      </c>
      <c r="Q22" s="231" t="s">
        <v>782</v>
      </c>
      <c r="R22" s="232">
        <v>44183</v>
      </c>
      <c r="S22" s="232">
        <v>44183</v>
      </c>
      <c r="T22" s="232"/>
      <c r="U22" s="231" t="s">
        <v>780</v>
      </c>
      <c r="V22" s="231" t="s">
        <v>780</v>
      </c>
      <c r="W22" s="231" t="s">
        <v>780</v>
      </c>
      <c r="X22" s="231" t="s">
        <v>780</v>
      </c>
      <c r="Y22" s="231" t="s">
        <v>829</v>
      </c>
      <c r="Z22" s="231" t="s">
        <v>830</v>
      </c>
      <c r="AA22" s="231" t="s">
        <v>90</v>
      </c>
      <c r="AB22" s="233">
        <v>0</v>
      </c>
      <c r="AC22" s="231" t="s">
        <v>780</v>
      </c>
      <c r="AD22" s="231" t="s">
        <v>780</v>
      </c>
      <c r="AE22" s="234">
        <v>0</v>
      </c>
      <c r="AF22" s="231" t="s">
        <v>780</v>
      </c>
      <c r="AG22" s="233">
        <v>22160255</v>
      </c>
      <c r="AH22" s="231" t="s">
        <v>789</v>
      </c>
      <c r="AI22" s="231" t="s">
        <v>833</v>
      </c>
      <c r="AJ22" s="231" t="s">
        <v>780</v>
      </c>
      <c r="AK22" s="231" t="s">
        <v>780</v>
      </c>
      <c r="AO22" s="361"/>
      <c r="AP22" s="270"/>
      <c r="AQ22" s="336"/>
      <c r="AR22" s="25" t="s">
        <v>210</v>
      </c>
    </row>
    <row r="23" spans="1:44">
      <c r="L23" s="231" t="s">
        <v>827</v>
      </c>
      <c r="M23" s="231" t="s">
        <v>828</v>
      </c>
      <c r="N23" s="231" t="s">
        <v>780</v>
      </c>
      <c r="O23" s="231" t="s">
        <v>780</v>
      </c>
      <c r="P23" s="231" t="s">
        <v>813</v>
      </c>
      <c r="Q23" s="231" t="s">
        <v>782</v>
      </c>
      <c r="R23" s="232">
        <v>44166</v>
      </c>
      <c r="S23" s="232">
        <v>44166</v>
      </c>
      <c r="T23" s="232"/>
      <c r="U23" s="231" t="s">
        <v>780</v>
      </c>
      <c r="V23" s="231" t="s">
        <v>780</v>
      </c>
      <c r="W23" s="231" t="s">
        <v>780</v>
      </c>
      <c r="X23" s="231" t="s">
        <v>780</v>
      </c>
      <c r="Y23" s="231" t="s">
        <v>834</v>
      </c>
      <c r="Z23" s="231" t="s">
        <v>835</v>
      </c>
      <c r="AA23" s="231" t="s">
        <v>785</v>
      </c>
      <c r="AB23" s="233">
        <v>0</v>
      </c>
      <c r="AC23" s="231" t="s">
        <v>836</v>
      </c>
      <c r="AD23" s="231" t="s">
        <v>837</v>
      </c>
      <c r="AE23" s="233">
        <v>100</v>
      </c>
      <c r="AF23" s="231" t="s">
        <v>788</v>
      </c>
      <c r="AG23" s="233">
        <v>688849</v>
      </c>
      <c r="AH23" s="231" t="s">
        <v>789</v>
      </c>
      <c r="AI23" s="231" t="s">
        <v>833</v>
      </c>
      <c r="AJ23" s="231" t="s">
        <v>780</v>
      </c>
      <c r="AK23" s="231" t="s">
        <v>780</v>
      </c>
      <c r="AO23" s="360">
        <v>6</v>
      </c>
      <c r="AP23" s="268" t="s">
        <v>211</v>
      </c>
      <c r="AQ23" s="335" t="s">
        <v>212</v>
      </c>
      <c r="AR23" s="24" t="s">
        <v>213</v>
      </c>
    </row>
    <row r="24" spans="1:44" ht="15" thickBot="1">
      <c r="L24" s="231" t="s">
        <v>827</v>
      </c>
      <c r="M24" s="231" t="s">
        <v>828</v>
      </c>
      <c r="N24" s="231" t="s">
        <v>780</v>
      </c>
      <c r="O24" s="231" t="s">
        <v>780</v>
      </c>
      <c r="P24" s="231" t="s">
        <v>813</v>
      </c>
      <c r="Q24" s="231" t="s">
        <v>782</v>
      </c>
      <c r="R24" s="232">
        <v>44166</v>
      </c>
      <c r="S24" s="232">
        <v>44166</v>
      </c>
      <c r="T24" s="232"/>
      <c r="U24" s="231" t="s">
        <v>780</v>
      </c>
      <c r="V24" s="231" t="s">
        <v>780</v>
      </c>
      <c r="W24" s="231" t="s">
        <v>780</v>
      </c>
      <c r="X24" s="231" t="s">
        <v>780</v>
      </c>
      <c r="Y24" s="231" t="s">
        <v>834</v>
      </c>
      <c r="Z24" s="231" t="s">
        <v>835</v>
      </c>
      <c r="AA24" s="231" t="s">
        <v>785</v>
      </c>
      <c r="AB24" s="233">
        <v>0</v>
      </c>
      <c r="AC24" s="231" t="s">
        <v>838</v>
      </c>
      <c r="AD24" s="231" t="s">
        <v>839</v>
      </c>
      <c r="AE24" s="233">
        <v>50</v>
      </c>
      <c r="AF24" s="231" t="s">
        <v>788</v>
      </c>
      <c r="AG24" s="233">
        <v>1128014</v>
      </c>
      <c r="AH24" s="231" t="s">
        <v>789</v>
      </c>
      <c r="AI24" s="231" t="s">
        <v>833</v>
      </c>
      <c r="AJ24" s="231" t="s">
        <v>780</v>
      </c>
      <c r="AK24" s="231" t="s">
        <v>780</v>
      </c>
      <c r="AO24" s="361"/>
      <c r="AP24" s="270"/>
      <c r="AQ24" s="336"/>
      <c r="AR24" s="25" t="s">
        <v>232</v>
      </c>
    </row>
    <row r="25" spans="1:44">
      <c r="A25" s="437" t="s">
        <v>984</v>
      </c>
      <c r="B25" s="204"/>
      <c r="C25" s="204"/>
      <c r="D25" s="204"/>
      <c r="E25" s="204"/>
      <c r="F25" s="204"/>
      <c r="L25" s="231" t="s">
        <v>827</v>
      </c>
      <c r="M25" s="231" t="s">
        <v>828</v>
      </c>
      <c r="N25" s="231" t="s">
        <v>780</v>
      </c>
      <c r="O25" s="231" t="s">
        <v>780</v>
      </c>
      <c r="P25" s="231" t="s">
        <v>813</v>
      </c>
      <c r="Q25" s="231" t="s">
        <v>782</v>
      </c>
      <c r="R25" s="232">
        <v>44166</v>
      </c>
      <c r="S25" s="232">
        <v>44166</v>
      </c>
      <c r="T25" s="232"/>
      <c r="U25" s="231" t="s">
        <v>780</v>
      </c>
      <c r="V25" s="231" t="s">
        <v>780</v>
      </c>
      <c r="W25" s="231" t="s">
        <v>780</v>
      </c>
      <c r="X25" s="231" t="s">
        <v>780</v>
      </c>
      <c r="Y25" s="231" t="s">
        <v>834</v>
      </c>
      <c r="Z25" s="231" t="s">
        <v>835</v>
      </c>
      <c r="AA25" s="231" t="s">
        <v>785</v>
      </c>
      <c r="AB25" s="233">
        <v>0</v>
      </c>
      <c r="AC25" s="231" t="s">
        <v>840</v>
      </c>
      <c r="AD25" s="231" t="s">
        <v>841</v>
      </c>
      <c r="AE25" s="233">
        <v>50</v>
      </c>
      <c r="AF25" s="231" t="s">
        <v>788</v>
      </c>
      <c r="AG25" s="233">
        <v>356326</v>
      </c>
      <c r="AH25" s="231" t="s">
        <v>789</v>
      </c>
      <c r="AI25" s="231" t="s">
        <v>833</v>
      </c>
      <c r="AJ25" s="231" t="s">
        <v>780</v>
      </c>
      <c r="AK25" s="231" t="s">
        <v>780</v>
      </c>
      <c r="AO25" s="360">
        <v>7</v>
      </c>
      <c r="AP25" s="268" t="s">
        <v>79</v>
      </c>
      <c r="AQ25" s="221" t="s">
        <v>143</v>
      </c>
      <c r="AR25" s="24" t="s">
        <v>215</v>
      </c>
    </row>
    <row r="26" spans="1:44" ht="15" thickBot="1">
      <c r="A26" s="438" t="s">
        <v>985</v>
      </c>
      <c r="B26" s="438" t="s">
        <v>986</v>
      </c>
      <c r="C26" s="438" t="s">
        <v>987</v>
      </c>
      <c r="D26" s="438" t="s">
        <v>988</v>
      </c>
      <c r="E26" s="438" t="s">
        <v>989</v>
      </c>
      <c r="F26" s="438" t="s">
        <v>32</v>
      </c>
      <c r="L26" s="231" t="s">
        <v>827</v>
      </c>
      <c r="M26" s="231" t="s">
        <v>828</v>
      </c>
      <c r="N26" s="231" t="s">
        <v>780</v>
      </c>
      <c r="O26" s="231" t="s">
        <v>780</v>
      </c>
      <c r="P26" s="231" t="s">
        <v>813</v>
      </c>
      <c r="Q26" s="231" t="s">
        <v>782</v>
      </c>
      <c r="R26" s="232">
        <v>44166</v>
      </c>
      <c r="S26" s="232">
        <v>44166</v>
      </c>
      <c r="T26" s="232"/>
      <c r="U26" s="231" t="s">
        <v>780</v>
      </c>
      <c r="V26" s="231" t="s">
        <v>780</v>
      </c>
      <c r="W26" s="231" t="s">
        <v>780</v>
      </c>
      <c r="X26" s="231" t="s">
        <v>780</v>
      </c>
      <c r="Y26" s="231" t="s">
        <v>834</v>
      </c>
      <c r="Z26" s="231" t="s">
        <v>835</v>
      </c>
      <c r="AA26" s="231" t="s">
        <v>90</v>
      </c>
      <c r="AB26" s="233">
        <v>0</v>
      </c>
      <c r="AC26" s="231" t="s">
        <v>780</v>
      </c>
      <c r="AD26" s="231" t="s">
        <v>780</v>
      </c>
      <c r="AE26" s="234">
        <v>0</v>
      </c>
      <c r="AF26" s="231" t="s">
        <v>780</v>
      </c>
      <c r="AG26" s="233">
        <v>2173189</v>
      </c>
      <c r="AH26" s="231" t="s">
        <v>789</v>
      </c>
      <c r="AI26" s="231" t="s">
        <v>833</v>
      </c>
      <c r="AJ26" s="231" t="s">
        <v>780</v>
      </c>
      <c r="AK26" s="231" t="s">
        <v>780</v>
      </c>
      <c r="AO26" s="361"/>
      <c r="AP26" s="270"/>
      <c r="AQ26" s="222" t="s">
        <v>214</v>
      </c>
      <c r="AR26" s="25" t="s">
        <v>233</v>
      </c>
    </row>
    <row r="27" spans="1:44">
      <c r="A27" s="439" t="s">
        <v>771</v>
      </c>
      <c r="B27" s="439" t="s">
        <v>993</v>
      </c>
      <c r="C27" s="439" t="s">
        <v>990</v>
      </c>
      <c r="D27" s="439" t="s">
        <v>25</v>
      </c>
      <c r="E27" s="439" t="s">
        <v>991</v>
      </c>
      <c r="F27" s="439"/>
      <c r="L27" s="231" t="s">
        <v>842</v>
      </c>
      <c r="M27" s="231" t="s">
        <v>843</v>
      </c>
      <c r="N27" s="231" t="s">
        <v>780</v>
      </c>
      <c r="O27" s="231" t="s">
        <v>780</v>
      </c>
      <c r="P27" s="231" t="s">
        <v>813</v>
      </c>
      <c r="Q27" s="231" t="s">
        <v>782</v>
      </c>
      <c r="R27" s="232">
        <v>44181</v>
      </c>
      <c r="S27" s="232">
        <v>44181</v>
      </c>
      <c r="T27" s="232"/>
      <c r="U27" s="231" t="s">
        <v>780</v>
      </c>
      <c r="V27" s="231" t="s">
        <v>780</v>
      </c>
      <c r="W27" s="231" t="s">
        <v>780</v>
      </c>
      <c r="X27" s="231" t="s">
        <v>780</v>
      </c>
      <c r="Y27" s="231" t="s">
        <v>844</v>
      </c>
      <c r="Z27" s="231" t="s">
        <v>845</v>
      </c>
      <c r="AA27" s="231" t="s">
        <v>785</v>
      </c>
      <c r="AB27" s="233">
        <v>0</v>
      </c>
      <c r="AC27" s="231" t="s">
        <v>846</v>
      </c>
      <c r="AD27" s="231" t="s">
        <v>847</v>
      </c>
      <c r="AE27" s="233">
        <v>10</v>
      </c>
      <c r="AF27" s="231" t="s">
        <v>788</v>
      </c>
      <c r="AG27" s="233">
        <v>4312500</v>
      </c>
      <c r="AH27" s="231" t="s">
        <v>789</v>
      </c>
      <c r="AI27" s="231" t="s">
        <v>848</v>
      </c>
      <c r="AJ27" s="231" t="s">
        <v>780</v>
      </c>
      <c r="AK27" s="231" t="s">
        <v>780</v>
      </c>
      <c r="AO27" s="360">
        <v>8</v>
      </c>
      <c r="AP27" s="268" t="s">
        <v>80</v>
      </c>
      <c r="AQ27" s="221" t="s">
        <v>143</v>
      </c>
      <c r="AR27" s="24" t="s">
        <v>216</v>
      </c>
    </row>
    <row r="28" spans="1:44" ht="15" thickBot="1">
      <c r="A28" s="439" t="s">
        <v>127</v>
      </c>
      <c r="B28" s="439" t="s">
        <v>992</v>
      </c>
      <c r="C28" s="439" t="s">
        <v>990</v>
      </c>
      <c r="D28" s="439" t="s">
        <v>25</v>
      </c>
      <c r="E28" s="439" t="s">
        <v>991</v>
      </c>
      <c r="F28" s="439"/>
      <c r="L28" s="231" t="s">
        <v>842</v>
      </c>
      <c r="M28" s="231" t="s">
        <v>843</v>
      </c>
      <c r="N28" s="231" t="s">
        <v>780</v>
      </c>
      <c r="O28" s="231" t="s">
        <v>780</v>
      </c>
      <c r="P28" s="231" t="s">
        <v>813</v>
      </c>
      <c r="Q28" s="231" t="s">
        <v>782</v>
      </c>
      <c r="R28" s="232">
        <v>44181</v>
      </c>
      <c r="S28" s="232">
        <v>44181</v>
      </c>
      <c r="T28" s="232"/>
      <c r="U28" s="231" t="s">
        <v>780</v>
      </c>
      <c r="V28" s="231" t="s">
        <v>780</v>
      </c>
      <c r="W28" s="231" t="s">
        <v>780</v>
      </c>
      <c r="X28" s="231" t="s">
        <v>780</v>
      </c>
      <c r="Y28" s="231" t="s">
        <v>844</v>
      </c>
      <c r="Z28" s="231" t="s">
        <v>845</v>
      </c>
      <c r="AA28" s="231" t="s">
        <v>90</v>
      </c>
      <c r="AB28" s="233">
        <v>0</v>
      </c>
      <c r="AC28" s="231" t="s">
        <v>780</v>
      </c>
      <c r="AD28" s="231" t="s">
        <v>780</v>
      </c>
      <c r="AE28" s="234">
        <v>0</v>
      </c>
      <c r="AF28" s="231" t="s">
        <v>780</v>
      </c>
      <c r="AG28" s="233">
        <v>4312500</v>
      </c>
      <c r="AH28" s="231" t="s">
        <v>789</v>
      </c>
      <c r="AI28" s="231" t="s">
        <v>848</v>
      </c>
      <c r="AJ28" s="231" t="s">
        <v>780</v>
      </c>
      <c r="AK28" s="231" t="s">
        <v>780</v>
      </c>
      <c r="AO28" s="361"/>
      <c r="AP28" s="270"/>
      <c r="AQ28" s="222" t="s">
        <v>214</v>
      </c>
      <c r="AR28" s="25" t="s">
        <v>234</v>
      </c>
    </row>
    <row r="29" spans="1:44">
      <c r="A29" s="439" t="s">
        <v>66</v>
      </c>
      <c r="B29" s="439" t="s">
        <v>59</v>
      </c>
      <c r="C29" s="439" t="s">
        <v>990</v>
      </c>
      <c r="D29" s="439" t="s">
        <v>25</v>
      </c>
      <c r="E29" s="439" t="s">
        <v>991</v>
      </c>
      <c r="F29" s="439"/>
      <c r="L29" s="231" t="s">
        <v>842</v>
      </c>
      <c r="M29" s="231" t="s">
        <v>843</v>
      </c>
      <c r="N29" s="231" t="s">
        <v>780</v>
      </c>
      <c r="O29" s="231" t="s">
        <v>780</v>
      </c>
      <c r="P29" s="231" t="s">
        <v>813</v>
      </c>
      <c r="Q29" s="231" t="s">
        <v>782</v>
      </c>
      <c r="R29" s="232">
        <v>44185</v>
      </c>
      <c r="S29" s="232">
        <v>44185</v>
      </c>
      <c r="T29" s="232">
        <v>44185</v>
      </c>
      <c r="U29" s="231" t="s">
        <v>780</v>
      </c>
      <c r="V29" s="231" t="s">
        <v>780</v>
      </c>
      <c r="W29" s="231" t="s">
        <v>780</v>
      </c>
      <c r="X29" s="231" t="s">
        <v>780</v>
      </c>
      <c r="Y29" s="231" t="s">
        <v>849</v>
      </c>
      <c r="Z29" s="231" t="s">
        <v>850</v>
      </c>
      <c r="AA29" s="231" t="s">
        <v>785</v>
      </c>
      <c r="AB29" s="233">
        <v>0</v>
      </c>
      <c r="AC29" s="231" t="s">
        <v>851</v>
      </c>
      <c r="AD29" s="231" t="s">
        <v>852</v>
      </c>
      <c r="AE29" s="233">
        <v>1</v>
      </c>
      <c r="AF29" s="231" t="s">
        <v>89</v>
      </c>
      <c r="AG29" s="233">
        <v>7198886</v>
      </c>
      <c r="AH29" s="231" t="s">
        <v>789</v>
      </c>
      <c r="AI29" s="231" t="s">
        <v>848</v>
      </c>
      <c r="AJ29" s="231" t="s">
        <v>780</v>
      </c>
      <c r="AK29" s="231" t="s">
        <v>780</v>
      </c>
      <c r="AO29" s="360">
        <v>9</v>
      </c>
      <c r="AP29" s="268" t="s">
        <v>81</v>
      </c>
      <c r="AQ29" s="221" t="s">
        <v>143</v>
      </c>
      <c r="AR29" s="24" t="s">
        <v>217</v>
      </c>
    </row>
    <row r="30" spans="1:44" ht="15" thickBot="1">
      <c r="A30" s="439" t="s">
        <v>118</v>
      </c>
      <c r="B30" s="439" t="s">
        <v>186</v>
      </c>
      <c r="C30" s="439" t="s">
        <v>990</v>
      </c>
      <c r="D30" s="439" t="s">
        <v>25</v>
      </c>
      <c r="E30" s="439" t="s">
        <v>991</v>
      </c>
      <c r="F30" s="439"/>
      <c r="L30" s="231" t="s">
        <v>842</v>
      </c>
      <c r="M30" s="231" t="s">
        <v>843</v>
      </c>
      <c r="N30" s="231" t="s">
        <v>780</v>
      </c>
      <c r="O30" s="231" t="s">
        <v>780</v>
      </c>
      <c r="P30" s="231" t="s">
        <v>813</v>
      </c>
      <c r="Q30" s="231" t="s">
        <v>782</v>
      </c>
      <c r="R30" s="232">
        <v>44185</v>
      </c>
      <c r="S30" s="232">
        <v>44185</v>
      </c>
      <c r="T30" s="232">
        <v>44185</v>
      </c>
      <c r="U30" s="231" t="s">
        <v>780</v>
      </c>
      <c r="V30" s="231" t="s">
        <v>780</v>
      </c>
      <c r="W30" s="231" t="s">
        <v>780</v>
      </c>
      <c r="X30" s="231" t="s">
        <v>780</v>
      </c>
      <c r="Y30" s="231" t="s">
        <v>849</v>
      </c>
      <c r="Z30" s="231" t="s">
        <v>850</v>
      </c>
      <c r="AA30" s="231" t="s">
        <v>785</v>
      </c>
      <c r="AB30" s="233">
        <v>0</v>
      </c>
      <c r="AC30" s="231" t="s">
        <v>853</v>
      </c>
      <c r="AD30" s="231" t="s">
        <v>854</v>
      </c>
      <c r="AE30" s="233">
        <v>1</v>
      </c>
      <c r="AF30" s="231" t="s">
        <v>821</v>
      </c>
      <c r="AG30" s="233">
        <v>1161111</v>
      </c>
      <c r="AH30" s="231" t="s">
        <v>789</v>
      </c>
      <c r="AI30" s="231" t="s">
        <v>848</v>
      </c>
      <c r="AJ30" s="231" t="s">
        <v>780</v>
      </c>
      <c r="AK30" s="231" t="s">
        <v>780</v>
      </c>
      <c r="AO30" s="361"/>
      <c r="AP30" s="270"/>
      <c r="AQ30" s="222" t="s">
        <v>214</v>
      </c>
      <c r="AR30" s="25" t="s">
        <v>183</v>
      </c>
    </row>
    <row r="31" spans="1:44">
      <c r="A31" s="439" t="s">
        <v>120</v>
      </c>
      <c r="B31" s="439" t="s">
        <v>994</v>
      </c>
      <c r="C31" s="439" t="s">
        <v>990</v>
      </c>
      <c r="D31" s="439" t="s">
        <v>25</v>
      </c>
      <c r="E31" s="439" t="s">
        <v>991</v>
      </c>
      <c r="F31" s="439"/>
      <c r="L31" s="231" t="s">
        <v>842</v>
      </c>
      <c r="M31" s="231" t="s">
        <v>843</v>
      </c>
      <c r="N31" s="231" t="s">
        <v>780</v>
      </c>
      <c r="O31" s="231" t="s">
        <v>780</v>
      </c>
      <c r="P31" s="231" t="s">
        <v>813</v>
      </c>
      <c r="Q31" s="231" t="s">
        <v>782</v>
      </c>
      <c r="R31" s="232">
        <v>44185</v>
      </c>
      <c r="S31" s="232">
        <v>44185</v>
      </c>
      <c r="T31" s="232">
        <v>44185</v>
      </c>
      <c r="U31" s="231" t="s">
        <v>780</v>
      </c>
      <c r="V31" s="231" t="s">
        <v>780</v>
      </c>
      <c r="W31" s="231" t="s">
        <v>780</v>
      </c>
      <c r="X31" s="231" t="s">
        <v>780</v>
      </c>
      <c r="Y31" s="231" t="s">
        <v>849</v>
      </c>
      <c r="Z31" s="231" t="s">
        <v>850</v>
      </c>
      <c r="AA31" s="231" t="s">
        <v>90</v>
      </c>
      <c r="AB31" s="233">
        <v>0</v>
      </c>
      <c r="AC31" s="231" t="s">
        <v>780</v>
      </c>
      <c r="AD31" s="231" t="s">
        <v>780</v>
      </c>
      <c r="AE31" s="234">
        <v>0</v>
      </c>
      <c r="AF31" s="231" t="s">
        <v>780</v>
      </c>
      <c r="AG31" s="233">
        <v>8359997</v>
      </c>
      <c r="AH31" s="231" t="s">
        <v>789</v>
      </c>
      <c r="AI31" s="231" t="s">
        <v>848</v>
      </c>
      <c r="AJ31" s="231" t="s">
        <v>780</v>
      </c>
      <c r="AK31" s="231" t="s">
        <v>780</v>
      </c>
      <c r="AO31" s="360">
        <v>10</v>
      </c>
      <c r="AP31" s="268" t="s">
        <v>82</v>
      </c>
      <c r="AQ31" s="221" t="s">
        <v>143</v>
      </c>
      <c r="AR31" s="24" t="s">
        <v>218</v>
      </c>
    </row>
    <row r="32" spans="1:44">
      <c r="A32" s="439" t="s">
        <v>125</v>
      </c>
      <c r="B32" s="439" t="s">
        <v>995</v>
      </c>
      <c r="C32" s="439" t="s">
        <v>990</v>
      </c>
      <c r="D32" s="439" t="s">
        <v>25</v>
      </c>
      <c r="E32" s="439" t="s">
        <v>991</v>
      </c>
      <c r="F32" s="439"/>
      <c r="L32" s="231" t="s">
        <v>842</v>
      </c>
      <c r="M32" s="231" t="s">
        <v>843</v>
      </c>
      <c r="N32" s="231" t="s">
        <v>780</v>
      </c>
      <c r="O32" s="231" t="s">
        <v>780</v>
      </c>
      <c r="P32" s="231" t="s">
        <v>813</v>
      </c>
      <c r="Q32" s="231" t="s">
        <v>782</v>
      </c>
      <c r="R32" s="232">
        <v>44173</v>
      </c>
      <c r="S32" s="232">
        <v>44173</v>
      </c>
      <c r="T32" s="232"/>
      <c r="U32" s="231" t="s">
        <v>780</v>
      </c>
      <c r="V32" s="231" t="s">
        <v>780</v>
      </c>
      <c r="W32" s="231" t="s">
        <v>780</v>
      </c>
      <c r="X32" s="231" t="s">
        <v>780</v>
      </c>
      <c r="Y32" s="231" t="s">
        <v>855</v>
      </c>
      <c r="Z32" s="231" t="s">
        <v>856</v>
      </c>
      <c r="AA32" s="231" t="s">
        <v>785</v>
      </c>
      <c r="AB32" s="233">
        <v>0</v>
      </c>
      <c r="AC32" s="231" t="s">
        <v>857</v>
      </c>
      <c r="AD32" s="231" t="s">
        <v>858</v>
      </c>
      <c r="AE32" s="233">
        <v>10</v>
      </c>
      <c r="AF32" s="231" t="s">
        <v>788</v>
      </c>
      <c r="AG32" s="233">
        <v>28998640</v>
      </c>
      <c r="AH32" s="231" t="s">
        <v>789</v>
      </c>
      <c r="AI32" s="231" t="s">
        <v>848</v>
      </c>
      <c r="AJ32" s="231" t="s">
        <v>780</v>
      </c>
      <c r="AK32" s="231" t="s">
        <v>780</v>
      </c>
      <c r="AO32" s="366"/>
      <c r="AP32" s="269"/>
      <c r="AQ32" s="221"/>
      <c r="AR32" s="24" t="s">
        <v>235</v>
      </c>
    </row>
    <row r="33" spans="1:46" ht="15" thickBot="1">
      <c r="A33" s="439" t="s">
        <v>126</v>
      </c>
      <c r="B33" s="439" t="s">
        <v>996</v>
      </c>
      <c r="C33" s="439" t="s">
        <v>990</v>
      </c>
      <c r="D33" s="439" t="s">
        <v>25</v>
      </c>
      <c r="E33" s="439" t="s">
        <v>991</v>
      </c>
      <c r="F33" s="439"/>
      <c r="L33" s="231" t="s">
        <v>842</v>
      </c>
      <c r="M33" s="231" t="s">
        <v>843</v>
      </c>
      <c r="N33" s="231" t="s">
        <v>780</v>
      </c>
      <c r="O33" s="231" t="s">
        <v>780</v>
      </c>
      <c r="P33" s="231" t="s">
        <v>813</v>
      </c>
      <c r="Q33" s="231" t="s">
        <v>782</v>
      </c>
      <c r="R33" s="232">
        <v>44173</v>
      </c>
      <c r="S33" s="232">
        <v>44173</v>
      </c>
      <c r="T33" s="232"/>
      <c r="U33" s="231" t="s">
        <v>780</v>
      </c>
      <c r="V33" s="231" t="s">
        <v>780</v>
      </c>
      <c r="W33" s="231" t="s">
        <v>780</v>
      </c>
      <c r="X33" s="231" t="s">
        <v>780</v>
      </c>
      <c r="Y33" s="231" t="s">
        <v>855</v>
      </c>
      <c r="Z33" s="231" t="s">
        <v>856</v>
      </c>
      <c r="AA33" s="231" t="s">
        <v>90</v>
      </c>
      <c r="AB33" s="233">
        <v>0</v>
      </c>
      <c r="AC33" s="231" t="s">
        <v>780</v>
      </c>
      <c r="AD33" s="231" t="s">
        <v>780</v>
      </c>
      <c r="AE33" s="234">
        <v>0</v>
      </c>
      <c r="AF33" s="231" t="s">
        <v>780</v>
      </c>
      <c r="AG33" s="233">
        <v>28998640</v>
      </c>
      <c r="AH33" s="231" t="s">
        <v>789</v>
      </c>
      <c r="AI33" s="231" t="s">
        <v>848</v>
      </c>
      <c r="AJ33" s="231" t="s">
        <v>780</v>
      </c>
      <c r="AK33" s="231" t="s">
        <v>780</v>
      </c>
      <c r="AO33" s="361"/>
      <c r="AP33" s="270"/>
      <c r="AQ33" s="248"/>
      <c r="AR33" s="25" t="s">
        <v>219</v>
      </c>
    </row>
    <row r="34" spans="1:46">
      <c r="A34" s="439" t="s">
        <v>121</v>
      </c>
      <c r="B34" s="439" t="s">
        <v>661</v>
      </c>
      <c r="C34" s="439" t="s">
        <v>990</v>
      </c>
      <c r="D34" s="439" t="s">
        <v>25</v>
      </c>
      <c r="E34" s="439" t="s">
        <v>991</v>
      </c>
      <c r="F34" s="439"/>
      <c r="L34" s="231" t="s">
        <v>842</v>
      </c>
      <c r="M34" s="231" t="s">
        <v>843</v>
      </c>
      <c r="N34" s="231" t="s">
        <v>780</v>
      </c>
      <c r="O34" s="231" t="s">
        <v>780</v>
      </c>
      <c r="P34" s="231" t="s">
        <v>813</v>
      </c>
      <c r="Q34" s="231" t="s">
        <v>782</v>
      </c>
      <c r="R34" s="232">
        <v>44172</v>
      </c>
      <c r="S34" s="232">
        <v>44172</v>
      </c>
      <c r="T34" s="232"/>
      <c r="U34" s="231" t="s">
        <v>780</v>
      </c>
      <c r="V34" s="231" t="s">
        <v>780</v>
      </c>
      <c r="W34" s="231" t="s">
        <v>780</v>
      </c>
      <c r="X34" s="231" t="s">
        <v>780</v>
      </c>
      <c r="Y34" s="231" t="s">
        <v>859</v>
      </c>
      <c r="Z34" s="231" t="s">
        <v>860</v>
      </c>
      <c r="AA34" s="231" t="s">
        <v>785</v>
      </c>
      <c r="AB34" s="233">
        <v>0</v>
      </c>
      <c r="AC34" s="231" t="s">
        <v>861</v>
      </c>
      <c r="AD34" s="231" t="s">
        <v>862</v>
      </c>
      <c r="AE34" s="233">
        <v>12</v>
      </c>
      <c r="AF34" s="231" t="s">
        <v>788</v>
      </c>
      <c r="AG34" s="233">
        <v>47848645</v>
      </c>
      <c r="AH34" s="231" t="s">
        <v>789</v>
      </c>
      <c r="AI34" s="231" t="s">
        <v>848</v>
      </c>
      <c r="AJ34" s="231" t="s">
        <v>780</v>
      </c>
      <c r="AK34" s="231" t="s">
        <v>780</v>
      </c>
      <c r="AO34" s="360">
        <v>11</v>
      </c>
      <c r="AP34" s="268" t="s">
        <v>83</v>
      </c>
      <c r="AQ34" s="221" t="s">
        <v>145</v>
      </c>
      <c r="AR34" s="24" t="s">
        <v>218</v>
      </c>
    </row>
    <row r="35" spans="1:46">
      <c r="A35" s="439" t="s">
        <v>86</v>
      </c>
      <c r="B35" s="439" t="s">
        <v>997</v>
      </c>
      <c r="C35" s="439" t="s">
        <v>990</v>
      </c>
      <c r="D35" s="439" t="s">
        <v>25</v>
      </c>
      <c r="E35" s="439" t="s">
        <v>991</v>
      </c>
      <c r="F35" s="439"/>
      <c r="L35" s="231" t="s">
        <v>842</v>
      </c>
      <c r="M35" s="231" t="s">
        <v>843</v>
      </c>
      <c r="N35" s="231" t="s">
        <v>780</v>
      </c>
      <c r="O35" s="231" t="s">
        <v>780</v>
      </c>
      <c r="P35" s="231" t="s">
        <v>813</v>
      </c>
      <c r="Q35" s="231" t="s">
        <v>782</v>
      </c>
      <c r="R35" s="232">
        <v>44172</v>
      </c>
      <c r="S35" s="232">
        <v>44172</v>
      </c>
      <c r="T35" s="232"/>
      <c r="U35" s="231" t="s">
        <v>780</v>
      </c>
      <c r="V35" s="231" t="s">
        <v>780</v>
      </c>
      <c r="W35" s="231" t="s">
        <v>780</v>
      </c>
      <c r="X35" s="231" t="s">
        <v>780</v>
      </c>
      <c r="Y35" s="231" t="s">
        <v>859</v>
      </c>
      <c r="Z35" s="231" t="s">
        <v>860</v>
      </c>
      <c r="AA35" s="231" t="s">
        <v>90</v>
      </c>
      <c r="AB35" s="233">
        <v>0</v>
      </c>
      <c r="AC35" s="231" t="s">
        <v>780</v>
      </c>
      <c r="AD35" s="231" t="s">
        <v>780</v>
      </c>
      <c r="AE35" s="234">
        <v>0</v>
      </c>
      <c r="AF35" s="231" t="s">
        <v>780</v>
      </c>
      <c r="AG35" s="233">
        <v>47848645</v>
      </c>
      <c r="AH35" s="231" t="s">
        <v>789</v>
      </c>
      <c r="AI35" s="231" t="s">
        <v>848</v>
      </c>
      <c r="AJ35" s="231" t="s">
        <v>780</v>
      </c>
      <c r="AK35" s="231" t="s">
        <v>780</v>
      </c>
      <c r="AO35" s="366"/>
      <c r="AP35" s="269"/>
      <c r="AQ35" s="221"/>
      <c r="AR35" s="24" t="s">
        <v>157</v>
      </c>
    </row>
    <row r="36" spans="1:46" ht="15" thickBot="1">
      <c r="A36" s="439" t="s">
        <v>769</v>
      </c>
      <c r="B36" s="439" t="s">
        <v>999</v>
      </c>
      <c r="C36" s="439" t="s">
        <v>990</v>
      </c>
      <c r="D36" s="439" t="s">
        <v>25</v>
      </c>
      <c r="E36" s="439" t="s">
        <v>991</v>
      </c>
      <c r="F36" s="439"/>
      <c r="L36" s="231" t="s">
        <v>863</v>
      </c>
      <c r="M36" s="231" t="s">
        <v>864</v>
      </c>
      <c r="N36" s="231" t="s">
        <v>780</v>
      </c>
      <c r="O36" s="231" t="s">
        <v>780</v>
      </c>
      <c r="P36" s="231" t="s">
        <v>813</v>
      </c>
      <c r="Q36" s="231" t="s">
        <v>782</v>
      </c>
      <c r="R36" s="232">
        <v>44185</v>
      </c>
      <c r="S36" s="232">
        <v>44185</v>
      </c>
      <c r="T36" s="232"/>
      <c r="U36" s="231" t="s">
        <v>780</v>
      </c>
      <c r="V36" s="231" t="s">
        <v>780</v>
      </c>
      <c r="W36" s="231" t="s">
        <v>780</v>
      </c>
      <c r="X36" s="231" t="s">
        <v>780</v>
      </c>
      <c r="Y36" s="231" t="s">
        <v>865</v>
      </c>
      <c r="Z36" s="231" t="s">
        <v>866</v>
      </c>
      <c r="AA36" s="231" t="s">
        <v>785</v>
      </c>
      <c r="AB36" s="233">
        <v>0</v>
      </c>
      <c r="AC36" s="231" t="s">
        <v>851</v>
      </c>
      <c r="AD36" s="231" t="s">
        <v>852</v>
      </c>
      <c r="AE36" s="233">
        <v>1</v>
      </c>
      <c r="AF36" s="231" t="s">
        <v>89</v>
      </c>
      <c r="AG36" s="233">
        <v>7198885</v>
      </c>
      <c r="AH36" s="231" t="s">
        <v>789</v>
      </c>
      <c r="AI36" s="231" t="s">
        <v>867</v>
      </c>
      <c r="AJ36" s="231" t="s">
        <v>780</v>
      </c>
      <c r="AK36" s="231" t="s">
        <v>780</v>
      </c>
      <c r="AO36" s="361"/>
      <c r="AP36" s="270"/>
      <c r="AQ36" s="248"/>
      <c r="AR36" s="25" t="s">
        <v>410</v>
      </c>
    </row>
    <row r="37" spans="1:46">
      <c r="A37" s="439" t="s">
        <v>770</v>
      </c>
      <c r="B37" s="439" t="s">
        <v>998</v>
      </c>
      <c r="C37" s="439" t="s">
        <v>990</v>
      </c>
      <c r="D37" s="439" t="s">
        <v>25</v>
      </c>
      <c r="E37" s="439" t="s">
        <v>991</v>
      </c>
      <c r="F37" s="439"/>
      <c r="L37" s="231" t="s">
        <v>863</v>
      </c>
      <c r="M37" s="231" t="s">
        <v>864</v>
      </c>
      <c r="N37" s="231" t="s">
        <v>780</v>
      </c>
      <c r="O37" s="231" t="s">
        <v>780</v>
      </c>
      <c r="P37" s="231" t="s">
        <v>813</v>
      </c>
      <c r="Q37" s="231" t="s">
        <v>782</v>
      </c>
      <c r="R37" s="232">
        <v>44185</v>
      </c>
      <c r="S37" s="232">
        <v>44185</v>
      </c>
      <c r="T37" s="232"/>
      <c r="U37" s="231" t="s">
        <v>780</v>
      </c>
      <c r="V37" s="231" t="s">
        <v>780</v>
      </c>
      <c r="W37" s="231" t="s">
        <v>780</v>
      </c>
      <c r="X37" s="231" t="s">
        <v>780</v>
      </c>
      <c r="Y37" s="231" t="s">
        <v>865</v>
      </c>
      <c r="Z37" s="231" t="s">
        <v>866</v>
      </c>
      <c r="AA37" s="231" t="s">
        <v>785</v>
      </c>
      <c r="AB37" s="233">
        <v>0</v>
      </c>
      <c r="AC37" s="231" t="s">
        <v>853</v>
      </c>
      <c r="AD37" s="231" t="s">
        <v>854</v>
      </c>
      <c r="AE37" s="233">
        <v>1</v>
      </c>
      <c r="AF37" s="231" t="s">
        <v>821</v>
      </c>
      <c r="AG37" s="233">
        <v>1161110</v>
      </c>
      <c r="AH37" s="231" t="s">
        <v>789</v>
      </c>
      <c r="AI37" s="231" t="s">
        <v>867</v>
      </c>
      <c r="AJ37" s="231" t="s">
        <v>780</v>
      </c>
      <c r="AK37" s="231" t="s">
        <v>780</v>
      </c>
      <c r="AO37" s="360">
        <v>12</v>
      </c>
      <c r="AP37" s="268" t="s">
        <v>84</v>
      </c>
      <c r="AQ37" s="335" t="s">
        <v>156</v>
      </c>
      <c r="AR37" s="24" t="s">
        <v>218</v>
      </c>
    </row>
    <row r="38" spans="1:46">
      <c r="L38" s="231" t="s">
        <v>863</v>
      </c>
      <c r="M38" s="231" t="s">
        <v>864</v>
      </c>
      <c r="N38" s="231" t="s">
        <v>780</v>
      </c>
      <c r="O38" s="231" t="s">
        <v>780</v>
      </c>
      <c r="P38" s="231" t="s">
        <v>813</v>
      </c>
      <c r="Q38" s="231" t="s">
        <v>782</v>
      </c>
      <c r="R38" s="232">
        <v>44185</v>
      </c>
      <c r="S38" s="232">
        <v>44185</v>
      </c>
      <c r="T38" s="232"/>
      <c r="U38" s="231" t="s">
        <v>780</v>
      </c>
      <c r="V38" s="231" t="s">
        <v>780</v>
      </c>
      <c r="W38" s="231" t="s">
        <v>780</v>
      </c>
      <c r="X38" s="231" t="s">
        <v>780</v>
      </c>
      <c r="Y38" s="231" t="s">
        <v>865</v>
      </c>
      <c r="Z38" s="231" t="s">
        <v>866</v>
      </c>
      <c r="AA38" s="231" t="s">
        <v>90</v>
      </c>
      <c r="AB38" s="233">
        <v>0</v>
      </c>
      <c r="AC38" s="231" t="s">
        <v>780</v>
      </c>
      <c r="AD38" s="231" t="s">
        <v>780</v>
      </c>
      <c r="AE38" s="234">
        <v>0</v>
      </c>
      <c r="AF38" s="231" t="s">
        <v>780</v>
      </c>
      <c r="AG38" s="233">
        <v>8359995</v>
      </c>
      <c r="AH38" s="231" t="s">
        <v>789</v>
      </c>
      <c r="AI38" s="231" t="s">
        <v>867</v>
      </c>
      <c r="AJ38" s="231" t="s">
        <v>780</v>
      </c>
      <c r="AK38" s="231" t="s">
        <v>780</v>
      </c>
      <c r="AO38" s="366"/>
      <c r="AP38" s="269"/>
      <c r="AQ38" s="337"/>
      <c r="AR38" s="24" t="s">
        <v>236</v>
      </c>
    </row>
    <row r="39" spans="1:46" ht="15" thickBot="1">
      <c r="L39" s="231" t="s">
        <v>863</v>
      </c>
      <c r="M39" s="231" t="s">
        <v>864</v>
      </c>
      <c r="N39" s="231" t="s">
        <v>780</v>
      </c>
      <c r="O39" s="231" t="s">
        <v>780</v>
      </c>
      <c r="P39" s="231" t="s">
        <v>813</v>
      </c>
      <c r="Q39" s="231" t="s">
        <v>782</v>
      </c>
      <c r="R39" s="232">
        <v>44176</v>
      </c>
      <c r="S39" s="232">
        <v>44176</v>
      </c>
      <c r="T39" s="232"/>
      <c r="U39" s="231" t="s">
        <v>780</v>
      </c>
      <c r="V39" s="231" t="s">
        <v>780</v>
      </c>
      <c r="W39" s="231" t="s">
        <v>780</v>
      </c>
      <c r="X39" s="231" t="s">
        <v>780</v>
      </c>
      <c r="Y39" s="231" t="s">
        <v>868</v>
      </c>
      <c r="Z39" s="231" t="s">
        <v>869</v>
      </c>
      <c r="AA39" s="231" t="s">
        <v>785</v>
      </c>
      <c r="AB39" s="233">
        <v>0</v>
      </c>
      <c r="AC39" s="231" t="s">
        <v>870</v>
      </c>
      <c r="AD39" s="231" t="s">
        <v>871</v>
      </c>
      <c r="AE39" s="233">
        <v>10</v>
      </c>
      <c r="AF39" s="231" t="s">
        <v>788</v>
      </c>
      <c r="AG39" s="233">
        <v>20096144</v>
      </c>
      <c r="AH39" s="231" t="s">
        <v>789</v>
      </c>
      <c r="AI39" s="231" t="s">
        <v>867</v>
      </c>
      <c r="AJ39" s="231" t="s">
        <v>780</v>
      </c>
      <c r="AK39" s="231" t="s">
        <v>780</v>
      </c>
      <c r="AO39" s="361"/>
      <c r="AP39" s="270"/>
      <c r="AQ39" s="336"/>
      <c r="AR39" s="25" t="s">
        <v>237</v>
      </c>
    </row>
    <row r="40" spans="1:46">
      <c r="L40" s="231" t="s">
        <v>863</v>
      </c>
      <c r="M40" s="231" t="s">
        <v>864</v>
      </c>
      <c r="N40" s="231" t="s">
        <v>780</v>
      </c>
      <c r="O40" s="231" t="s">
        <v>780</v>
      </c>
      <c r="P40" s="231" t="s">
        <v>813</v>
      </c>
      <c r="Q40" s="231" t="s">
        <v>782</v>
      </c>
      <c r="R40" s="232">
        <v>44176</v>
      </c>
      <c r="S40" s="232">
        <v>44176</v>
      </c>
      <c r="T40" s="232"/>
      <c r="U40" s="231" t="s">
        <v>780</v>
      </c>
      <c r="V40" s="231" t="s">
        <v>780</v>
      </c>
      <c r="W40" s="231" t="s">
        <v>780</v>
      </c>
      <c r="X40" s="231" t="s">
        <v>780</v>
      </c>
      <c r="Y40" s="231" t="s">
        <v>868</v>
      </c>
      <c r="Z40" s="231" t="s">
        <v>869</v>
      </c>
      <c r="AA40" s="231" t="s">
        <v>90</v>
      </c>
      <c r="AB40" s="233">
        <v>0</v>
      </c>
      <c r="AC40" s="231" t="s">
        <v>780</v>
      </c>
      <c r="AD40" s="231" t="s">
        <v>780</v>
      </c>
      <c r="AE40" s="234">
        <v>0</v>
      </c>
      <c r="AF40" s="231" t="s">
        <v>780</v>
      </c>
      <c r="AG40" s="233">
        <v>20096144</v>
      </c>
      <c r="AH40" s="231" t="s">
        <v>789</v>
      </c>
      <c r="AI40" s="231" t="s">
        <v>867</v>
      </c>
      <c r="AJ40" s="231" t="s">
        <v>780</v>
      </c>
      <c r="AK40" s="231" t="s">
        <v>780</v>
      </c>
      <c r="AO40" s="360">
        <v>12</v>
      </c>
      <c r="AP40" s="268" t="s">
        <v>84</v>
      </c>
      <c r="AQ40" s="335" t="s">
        <v>156</v>
      </c>
      <c r="AR40" s="24" t="s">
        <v>218</v>
      </c>
    </row>
    <row r="41" spans="1:46">
      <c r="L41" s="231" t="s">
        <v>872</v>
      </c>
      <c r="M41" s="231" t="s">
        <v>873</v>
      </c>
      <c r="N41" s="231" t="s">
        <v>780</v>
      </c>
      <c r="O41" s="231" t="s">
        <v>780</v>
      </c>
      <c r="P41" s="231" t="s">
        <v>874</v>
      </c>
      <c r="Q41" s="231" t="s">
        <v>782</v>
      </c>
      <c r="R41" s="232">
        <v>44184</v>
      </c>
      <c r="S41" s="232">
        <v>44184</v>
      </c>
      <c r="T41" s="232"/>
      <c r="U41" s="231" t="s">
        <v>780</v>
      </c>
      <c r="V41" s="231" t="s">
        <v>780</v>
      </c>
      <c r="W41" s="231" t="s">
        <v>780</v>
      </c>
      <c r="X41" s="231" t="s">
        <v>780</v>
      </c>
      <c r="Y41" s="231" t="s">
        <v>875</v>
      </c>
      <c r="Z41" s="231" t="s">
        <v>876</v>
      </c>
      <c r="AA41" s="231" t="s">
        <v>785</v>
      </c>
      <c r="AB41" s="233">
        <v>0</v>
      </c>
      <c r="AC41" s="231" t="s">
        <v>877</v>
      </c>
      <c r="AD41" s="231" t="s">
        <v>878</v>
      </c>
      <c r="AE41" s="233">
        <v>2</v>
      </c>
      <c r="AF41" s="231" t="s">
        <v>89</v>
      </c>
      <c r="AG41" s="233">
        <v>22850656</v>
      </c>
      <c r="AH41" s="231" t="s">
        <v>789</v>
      </c>
      <c r="AI41" s="231" t="s">
        <v>879</v>
      </c>
      <c r="AJ41" s="231" t="s">
        <v>780</v>
      </c>
      <c r="AK41" s="231" t="s">
        <v>780</v>
      </c>
      <c r="AO41" s="366"/>
      <c r="AP41" s="269"/>
      <c r="AQ41" s="337"/>
      <c r="AR41" s="24" t="s">
        <v>974</v>
      </c>
    </row>
    <row r="42" spans="1:46" ht="15" thickBot="1">
      <c r="L42" s="231" t="s">
        <v>872</v>
      </c>
      <c r="M42" s="231" t="s">
        <v>873</v>
      </c>
      <c r="N42" s="231" t="s">
        <v>780</v>
      </c>
      <c r="O42" s="231" t="s">
        <v>780</v>
      </c>
      <c r="P42" s="231" t="s">
        <v>874</v>
      </c>
      <c r="Q42" s="231" t="s">
        <v>782</v>
      </c>
      <c r="R42" s="232">
        <v>44184</v>
      </c>
      <c r="S42" s="232">
        <v>44184</v>
      </c>
      <c r="T42" s="232"/>
      <c r="U42" s="231" t="s">
        <v>780</v>
      </c>
      <c r="V42" s="231" t="s">
        <v>780</v>
      </c>
      <c r="W42" s="231" t="s">
        <v>780</v>
      </c>
      <c r="X42" s="231" t="s">
        <v>780</v>
      </c>
      <c r="Y42" s="231" t="s">
        <v>875</v>
      </c>
      <c r="Z42" s="231" t="s">
        <v>876</v>
      </c>
      <c r="AA42" s="231" t="s">
        <v>785</v>
      </c>
      <c r="AB42" s="233">
        <v>0</v>
      </c>
      <c r="AC42" s="231" t="s">
        <v>880</v>
      </c>
      <c r="AD42" s="231" t="s">
        <v>881</v>
      </c>
      <c r="AE42" s="233">
        <v>1</v>
      </c>
      <c r="AF42" s="231" t="s">
        <v>821</v>
      </c>
      <c r="AG42" s="233">
        <v>2322223</v>
      </c>
      <c r="AH42" s="231" t="s">
        <v>789</v>
      </c>
      <c r="AI42" s="231" t="s">
        <v>879</v>
      </c>
      <c r="AJ42" s="231" t="s">
        <v>780</v>
      </c>
      <c r="AK42" s="231" t="s">
        <v>780</v>
      </c>
      <c r="AO42" s="361"/>
      <c r="AP42" s="270"/>
      <c r="AQ42" s="336"/>
      <c r="AR42" s="25" t="s">
        <v>975</v>
      </c>
    </row>
    <row r="43" spans="1:46">
      <c r="L43" s="231" t="s">
        <v>872</v>
      </c>
      <c r="M43" s="231" t="s">
        <v>873</v>
      </c>
      <c r="N43" s="231" t="s">
        <v>780</v>
      </c>
      <c r="O43" s="231" t="s">
        <v>780</v>
      </c>
      <c r="P43" s="231" t="s">
        <v>874</v>
      </c>
      <c r="Q43" s="231" t="s">
        <v>782</v>
      </c>
      <c r="R43" s="232">
        <v>44184</v>
      </c>
      <c r="S43" s="232">
        <v>44184</v>
      </c>
      <c r="T43" s="232"/>
      <c r="U43" s="231" t="s">
        <v>780</v>
      </c>
      <c r="V43" s="231" t="s">
        <v>780</v>
      </c>
      <c r="W43" s="231" t="s">
        <v>780</v>
      </c>
      <c r="X43" s="231" t="s">
        <v>780</v>
      </c>
      <c r="Y43" s="231" t="s">
        <v>875</v>
      </c>
      <c r="Z43" s="231" t="s">
        <v>876</v>
      </c>
      <c r="AA43" s="231" t="s">
        <v>90</v>
      </c>
      <c r="AB43" s="233">
        <v>0</v>
      </c>
      <c r="AC43" s="231" t="s">
        <v>780</v>
      </c>
      <c r="AD43" s="231" t="s">
        <v>780</v>
      </c>
      <c r="AE43" s="234">
        <v>0</v>
      </c>
      <c r="AF43" s="231" t="s">
        <v>780</v>
      </c>
      <c r="AG43" s="233">
        <v>25172879</v>
      </c>
      <c r="AH43" s="231" t="s">
        <v>789</v>
      </c>
      <c r="AI43" s="231" t="s">
        <v>879</v>
      </c>
      <c r="AJ43" s="231" t="s">
        <v>780</v>
      </c>
      <c r="AK43" s="231" t="s">
        <v>780</v>
      </c>
      <c r="AO43" s="360">
        <v>14</v>
      </c>
      <c r="AP43" s="268" t="s">
        <v>220</v>
      </c>
      <c r="AQ43" s="335" t="s">
        <v>221</v>
      </c>
      <c r="AR43" s="24" t="s">
        <v>218</v>
      </c>
    </row>
    <row r="44" spans="1:46">
      <c r="L44" s="231" t="s">
        <v>882</v>
      </c>
      <c r="M44" s="231" t="s">
        <v>883</v>
      </c>
      <c r="N44" s="231" t="s">
        <v>780</v>
      </c>
      <c r="O44" s="231" t="s">
        <v>780</v>
      </c>
      <c r="P44" s="231" t="s">
        <v>884</v>
      </c>
      <c r="Q44" s="231" t="s">
        <v>782</v>
      </c>
      <c r="R44" s="232">
        <v>44183</v>
      </c>
      <c r="S44" s="232">
        <v>44171</v>
      </c>
      <c r="T44" s="232">
        <v>44171</v>
      </c>
      <c r="U44" s="231" t="s">
        <v>780</v>
      </c>
      <c r="V44" s="231" t="s">
        <v>780</v>
      </c>
      <c r="W44" s="231" t="s">
        <v>780</v>
      </c>
      <c r="X44" s="231" t="s">
        <v>780</v>
      </c>
      <c r="Y44" s="231" t="s">
        <v>885</v>
      </c>
      <c r="Z44" s="231" t="s">
        <v>886</v>
      </c>
      <c r="AA44" s="231" t="s">
        <v>785</v>
      </c>
      <c r="AB44" s="233">
        <v>0</v>
      </c>
      <c r="AC44" s="231" t="s">
        <v>887</v>
      </c>
      <c r="AD44" s="231" t="s">
        <v>888</v>
      </c>
      <c r="AE44" s="233">
        <v>3</v>
      </c>
      <c r="AF44" s="231" t="s">
        <v>788</v>
      </c>
      <c r="AG44" s="233">
        <v>6293436</v>
      </c>
      <c r="AH44" s="231" t="s">
        <v>789</v>
      </c>
      <c r="AI44" s="231" t="s">
        <v>889</v>
      </c>
      <c r="AJ44" s="231" t="s">
        <v>780</v>
      </c>
      <c r="AK44" s="231" t="s">
        <v>780</v>
      </c>
      <c r="AO44" s="366"/>
      <c r="AP44" s="269"/>
      <c r="AQ44" s="337"/>
      <c r="AR44" s="24" t="s">
        <v>243</v>
      </c>
    </row>
    <row r="45" spans="1:46" ht="15" thickBot="1">
      <c r="L45" s="231" t="s">
        <v>882</v>
      </c>
      <c r="M45" s="231" t="s">
        <v>883</v>
      </c>
      <c r="N45" s="231" t="s">
        <v>780</v>
      </c>
      <c r="O45" s="231" t="s">
        <v>780</v>
      </c>
      <c r="P45" s="231" t="s">
        <v>884</v>
      </c>
      <c r="Q45" s="231" t="s">
        <v>782</v>
      </c>
      <c r="R45" s="232">
        <v>44183</v>
      </c>
      <c r="S45" s="232">
        <v>44171</v>
      </c>
      <c r="T45" s="232">
        <v>44171</v>
      </c>
      <c r="U45" s="231" t="s">
        <v>780</v>
      </c>
      <c r="V45" s="231" t="s">
        <v>780</v>
      </c>
      <c r="W45" s="231" t="s">
        <v>780</v>
      </c>
      <c r="X45" s="231" t="s">
        <v>780</v>
      </c>
      <c r="Y45" s="231" t="s">
        <v>885</v>
      </c>
      <c r="Z45" s="231" t="s">
        <v>886</v>
      </c>
      <c r="AA45" s="231" t="s">
        <v>90</v>
      </c>
      <c r="AB45" s="233">
        <v>0</v>
      </c>
      <c r="AC45" s="231" t="s">
        <v>780</v>
      </c>
      <c r="AD45" s="231" t="s">
        <v>780</v>
      </c>
      <c r="AE45" s="234">
        <v>0</v>
      </c>
      <c r="AF45" s="231" t="s">
        <v>780</v>
      </c>
      <c r="AG45" s="233">
        <v>6293436</v>
      </c>
      <c r="AH45" s="231" t="s">
        <v>789</v>
      </c>
      <c r="AI45" s="231" t="s">
        <v>889</v>
      </c>
      <c r="AJ45" s="231" t="s">
        <v>780</v>
      </c>
      <c r="AK45" s="231" t="s">
        <v>780</v>
      </c>
      <c r="AO45" s="361"/>
      <c r="AP45" s="270"/>
      <c r="AQ45" s="336"/>
      <c r="AR45" s="25" t="s">
        <v>222</v>
      </c>
    </row>
    <row r="46" spans="1:46">
      <c r="L46" s="231" t="s">
        <v>882</v>
      </c>
      <c r="M46" s="231" t="s">
        <v>883</v>
      </c>
      <c r="N46" s="231" t="s">
        <v>780</v>
      </c>
      <c r="O46" s="231" t="s">
        <v>780</v>
      </c>
      <c r="P46" s="231" t="s">
        <v>884</v>
      </c>
      <c r="Q46" s="231" t="s">
        <v>782</v>
      </c>
      <c r="R46" s="232">
        <v>44189</v>
      </c>
      <c r="S46" s="232">
        <v>44189</v>
      </c>
      <c r="T46" s="232"/>
      <c r="U46" s="231" t="s">
        <v>780</v>
      </c>
      <c r="V46" s="231" t="s">
        <v>780</v>
      </c>
      <c r="W46" s="231" t="s">
        <v>780</v>
      </c>
      <c r="X46" s="231" t="s">
        <v>780</v>
      </c>
      <c r="Y46" s="231" t="s">
        <v>890</v>
      </c>
      <c r="Z46" s="231" t="s">
        <v>891</v>
      </c>
      <c r="AA46" s="231" t="s">
        <v>785</v>
      </c>
      <c r="AB46" s="233">
        <v>0</v>
      </c>
      <c r="AC46" s="231" t="s">
        <v>892</v>
      </c>
      <c r="AD46" s="231" t="s">
        <v>893</v>
      </c>
      <c r="AE46" s="233">
        <v>1</v>
      </c>
      <c r="AF46" s="231" t="s">
        <v>821</v>
      </c>
      <c r="AG46" s="233">
        <v>79982000</v>
      </c>
      <c r="AH46" s="231" t="s">
        <v>789</v>
      </c>
      <c r="AI46" s="231" t="s">
        <v>889</v>
      </c>
      <c r="AJ46" s="231" t="s">
        <v>780</v>
      </c>
      <c r="AK46" s="231" t="s">
        <v>780</v>
      </c>
      <c r="AO46" s="360">
        <v>15</v>
      </c>
      <c r="AP46" s="268" t="s">
        <v>86</v>
      </c>
      <c r="AQ46" s="335" t="s">
        <v>221</v>
      </c>
      <c r="AR46" s="24" t="s">
        <v>244</v>
      </c>
    </row>
    <row r="47" spans="1:46" ht="84.75" customHeight="1">
      <c r="L47" s="231" t="s">
        <v>882</v>
      </c>
      <c r="M47" s="231" t="s">
        <v>883</v>
      </c>
      <c r="N47" s="231" t="s">
        <v>780</v>
      </c>
      <c r="O47" s="231" t="s">
        <v>780</v>
      </c>
      <c r="P47" s="231" t="s">
        <v>884</v>
      </c>
      <c r="Q47" s="231" t="s">
        <v>782</v>
      </c>
      <c r="R47" s="232">
        <v>44189</v>
      </c>
      <c r="S47" s="232">
        <v>44189</v>
      </c>
      <c r="T47" s="232"/>
      <c r="U47" s="231" t="s">
        <v>780</v>
      </c>
      <c r="V47" s="231" t="s">
        <v>780</v>
      </c>
      <c r="W47" s="231" t="s">
        <v>780</v>
      </c>
      <c r="X47" s="231" t="s">
        <v>780</v>
      </c>
      <c r="Y47" s="231" t="s">
        <v>890</v>
      </c>
      <c r="Z47" s="231" t="s">
        <v>891</v>
      </c>
      <c r="AA47" s="231" t="s">
        <v>785</v>
      </c>
      <c r="AB47" s="233">
        <v>0</v>
      </c>
      <c r="AC47" s="231" t="s">
        <v>894</v>
      </c>
      <c r="AD47" s="231" t="s">
        <v>895</v>
      </c>
      <c r="AE47" s="233">
        <v>1</v>
      </c>
      <c r="AF47" s="231" t="s">
        <v>821</v>
      </c>
      <c r="AG47" s="233">
        <v>76328000</v>
      </c>
      <c r="AH47" s="231" t="s">
        <v>789</v>
      </c>
      <c r="AI47" s="231" t="s">
        <v>889</v>
      </c>
      <c r="AJ47" s="231" t="s">
        <v>780</v>
      </c>
      <c r="AK47" s="231" t="s">
        <v>780</v>
      </c>
      <c r="AO47" s="366"/>
      <c r="AP47" s="269"/>
      <c r="AQ47" s="337"/>
      <c r="AR47" s="24" t="s">
        <v>223</v>
      </c>
    </row>
    <row r="48" spans="1:46">
      <c r="L48" s="231" t="s">
        <v>882</v>
      </c>
      <c r="M48" s="231" t="s">
        <v>883</v>
      </c>
      <c r="N48" s="231" t="s">
        <v>780</v>
      </c>
      <c r="O48" s="231" t="s">
        <v>780</v>
      </c>
      <c r="P48" s="231" t="s">
        <v>884</v>
      </c>
      <c r="Q48" s="231" t="s">
        <v>782</v>
      </c>
      <c r="R48" s="232">
        <v>44189</v>
      </c>
      <c r="S48" s="232">
        <v>44189</v>
      </c>
      <c r="T48" s="232"/>
      <c r="U48" s="231" t="s">
        <v>780</v>
      </c>
      <c r="V48" s="231" t="s">
        <v>780</v>
      </c>
      <c r="W48" s="231" t="s">
        <v>780</v>
      </c>
      <c r="X48" s="231" t="s">
        <v>780</v>
      </c>
      <c r="Y48" s="231" t="s">
        <v>890</v>
      </c>
      <c r="Z48" s="231" t="s">
        <v>891</v>
      </c>
      <c r="AA48" s="231" t="s">
        <v>90</v>
      </c>
      <c r="AB48" s="233">
        <v>0</v>
      </c>
      <c r="AC48" s="231" t="s">
        <v>780</v>
      </c>
      <c r="AD48" s="231" t="s">
        <v>780</v>
      </c>
      <c r="AE48" s="234">
        <v>0</v>
      </c>
      <c r="AF48" s="231" t="s">
        <v>780</v>
      </c>
      <c r="AG48" s="233">
        <v>156310000</v>
      </c>
      <c r="AH48" s="231" t="s">
        <v>789</v>
      </c>
      <c r="AI48" s="231" t="s">
        <v>889</v>
      </c>
      <c r="AJ48" s="231" t="s">
        <v>780</v>
      </c>
      <c r="AK48" s="231" t="s">
        <v>780</v>
      </c>
      <c r="AO48" s="366"/>
      <c r="AP48" s="269"/>
      <c r="AQ48" s="337"/>
      <c r="AR48" s="29" t="s">
        <v>245</v>
      </c>
      <c r="AT48" s="225"/>
    </row>
    <row r="49" spans="12:46" ht="28.5" customHeight="1">
      <c r="L49" s="231" t="s">
        <v>882</v>
      </c>
      <c r="M49" s="231" t="s">
        <v>883</v>
      </c>
      <c r="N49" s="231" t="s">
        <v>780</v>
      </c>
      <c r="O49" s="231" t="s">
        <v>780</v>
      </c>
      <c r="P49" s="231" t="s">
        <v>884</v>
      </c>
      <c r="Q49" s="231" t="s">
        <v>782</v>
      </c>
      <c r="R49" s="232">
        <v>44189</v>
      </c>
      <c r="S49" s="232">
        <v>44189</v>
      </c>
      <c r="T49" s="232"/>
      <c r="U49" s="231" t="s">
        <v>780</v>
      </c>
      <c r="V49" s="231" t="s">
        <v>780</v>
      </c>
      <c r="W49" s="231" t="s">
        <v>780</v>
      </c>
      <c r="X49" s="231" t="s">
        <v>780</v>
      </c>
      <c r="Y49" s="231" t="s">
        <v>896</v>
      </c>
      <c r="Z49" s="231" t="s">
        <v>897</v>
      </c>
      <c r="AA49" s="231" t="s">
        <v>785</v>
      </c>
      <c r="AB49" s="233">
        <v>0</v>
      </c>
      <c r="AC49" s="231" t="s">
        <v>898</v>
      </c>
      <c r="AD49" s="231" t="s">
        <v>899</v>
      </c>
      <c r="AE49" s="233">
        <v>1</v>
      </c>
      <c r="AF49" s="231" t="s">
        <v>89</v>
      </c>
      <c r="AG49" s="233">
        <v>26900000</v>
      </c>
      <c r="AH49" s="231" t="s">
        <v>789</v>
      </c>
      <c r="AI49" s="231" t="s">
        <v>889</v>
      </c>
      <c r="AJ49" s="231" t="s">
        <v>780</v>
      </c>
      <c r="AK49" s="231" t="s">
        <v>780</v>
      </c>
      <c r="AO49" s="366"/>
      <c r="AP49" s="269"/>
      <c r="AQ49" s="337"/>
      <c r="AR49" s="30" t="s">
        <v>414</v>
      </c>
      <c r="AS49" s="237"/>
      <c r="AT49" s="225"/>
    </row>
    <row r="50" spans="12:46" ht="28.5" customHeight="1">
      <c r="L50" s="231" t="s">
        <v>882</v>
      </c>
      <c r="M50" s="231" t="s">
        <v>883</v>
      </c>
      <c r="N50" s="231" t="s">
        <v>780</v>
      </c>
      <c r="O50" s="231" t="s">
        <v>780</v>
      </c>
      <c r="P50" s="231" t="s">
        <v>884</v>
      </c>
      <c r="Q50" s="231" t="s">
        <v>782</v>
      </c>
      <c r="R50" s="232">
        <v>44189</v>
      </c>
      <c r="S50" s="232">
        <v>44189</v>
      </c>
      <c r="T50" s="232"/>
      <c r="U50" s="231" t="s">
        <v>780</v>
      </c>
      <c r="V50" s="231" t="s">
        <v>780</v>
      </c>
      <c r="W50" s="231" t="s">
        <v>780</v>
      </c>
      <c r="X50" s="231" t="s">
        <v>780</v>
      </c>
      <c r="Y50" s="231" t="s">
        <v>896</v>
      </c>
      <c r="Z50" s="231" t="s">
        <v>897</v>
      </c>
      <c r="AA50" s="231" t="s">
        <v>785</v>
      </c>
      <c r="AB50" s="233">
        <v>0</v>
      </c>
      <c r="AC50" s="231" t="s">
        <v>900</v>
      </c>
      <c r="AD50" s="231" t="s">
        <v>901</v>
      </c>
      <c r="AE50" s="233">
        <v>1</v>
      </c>
      <c r="AF50" s="231" t="s">
        <v>902</v>
      </c>
      <c r="AG50" s="233">
        <v>10200000</v>
      </c>
      <c r="AH50" s="231" t="s">
        <v>789</v>
      </c>
      <c r="AI50" s="231" t="s">
        <v>889</v>
      </c>
      <c r="AJ50" s="231" t="s">
        <v>780</v>
      </c>
      <c r="AK50" s="231" t="s">
        <v>780</v>
      </c>
      <c r="AO50" s="366"/>
      <c r="AP50" s="269"/>
      <c r="AQ50" s="337"/>
      <c r="AR50" s="30" t="s">
        <v>415</v>
      </c>
      <c r="AS50" s="237"/>
      <c r="AT50" s="225"/>
    </row>
    <row r="51" spans="12:46" ht="15" thickBot="1">
      <c r="L51" s="231" t="s">
        <v>882</v>
      </c>
      <c r="M51" s="231" t="s">
        <v>883</v>
      </c>
      <c r="N51" s="231" t="s">
        <v>780</v>
      </c>
      <c r="O51" s="231" t="s">
        <v>780</v>
      </c>
      <c r="P51" s="231" t="s">
        <v>884</v>
      </c>
      <c r="Q51" s="231" t="s">
        <v>782</v>
      </c>
      <c r="R51" s="232">
        <v>44189</v>
      </c>
      <c r="S51" s="232">
        <v>44189</v>
      </c>
      <c r="T51" s="232"/>
      <c r="U51" s="231" t="s">
        <v>780</v>
      </c>
      <c r="V51" s="231" t="s">
        <v>780</v>
      </c>
      <c r="W51" s="231" t="s">
        <v>780</v>
      </c>
      <c r="X51" s="231" t="s">
        <v>780</v>
      </c>
      <c r="Y51" s="231" t="s">
        <v>896</v>
      </c>
      <c r="Z51" s="231" t="s">
        <v>897</v>
      </c>
      <c r="AA51" s="231" t="s">
        <v>90</v>
      </c>
      <c r="AB51" s="233">
        <v>0</v>
      </c>
      <c r="AC51" s="231" t="s">
        <v>780</v>
      </c>
      <c r="AD51" s="231" t="s">
        <v>780</v>
      </c>
      <c r="AE51" s="234">
        <v>0</v>
      </c>
      <c r="AF51" s="231" t="s">
        <v>780</v>
      </c>
      <c r="AG51" s="233">
        <v>37100000</v>
      </c>
      <c r="AH51" s="231" t="s">
        <v>789</v>
      </c>
      <c r="AI51" s="231" t="s">
        <v>889</v>
      </c>
      <c r="AJ51" s="231" t="s">
        <v>780</v>
      </c>
      <c r="AK51" s="231" t="s">
        <v>780</v>
      </c>
      <c r="AO51" s="366"/>
      <c r="AP51" s="270"/>
      <c r="AQ51" s="336"/>
      <c r="AR51" s="31" t="s">
        <v>416</v>
      </c>
    </row>
    <row r="52" spans="12:46">
      <c r="L52" s="231" t="s">
        <v>882</v>
      </c>
      <c r="M52" s="231" t="s">
        <v>883</v>
      </c>
      <c r="N52" s="231" t="s">
        <v>780</v>
      </c>
      <c r="O52" s="231" t="s">
        <v>780</v>
      </c>
      <c r="P52" s="231" t="s">
        <v>884</v>
      </c>
      <c r="Q52" s="231" t="s">
        <v>782</v>
      </c>
      <c r="R52" s="232">
        <v>44191</v>
      </c>
      <c r="S52" s="232">
        <v>44191</v>
      </c>
      <c r="T52" s="232"/>
      <c r="U52" s="231" t="s">
        <v>780</v>
      </c>
      <c r="V52" s="231" t="s">
        <v>780</v>
      </c>
      <c r="W52" s="231" t="s">
        <v>780</v>
      </c>
      <c r="X52" s="231" t="s">
        <v>780</v>
      </c>
      <c r="Y52" s="231" t="s">
        <v>903</v>
      </c>
      <c r="Z52" s="231" t="s">
        <v>904</v>
      </c>
      <c r="AA52" s="231" t="s">
        <v>785</v>
      </c>
      <c r="AB52" s="233">
        <v>0</v>
      </c>
      <c r="AC52" s="231" t="s">
        <v>905</v>
      </c>
      <c r="AD52" s="231" t="s">
        <v>906</v>
      </c>
      <c r="AE52" s="233">
        <v>1</v>
      </c>
      <c r="AF52" s="231" t="s">
        <v>788</v>
      </c>
      <c r="AG52" s="233">
        <v>1114223</v>
      </c>
      <c r="AH52" s="231" t="s">
        <v>789</v>
      </c>
      <c r="AI52" s="231" t="s">
        <v>889</v>
      </c>
      <c r="AJ52" s="231" t="s">
        <v>780</v>
      </c>
      <c r="AK52" s="231" t="s">
        <v>780</v>
      </c>
      <c r="AO52" s="362">
        <v>16</v>
      </c>
      <c r="AP52" s="364" t="s">
        <v>774</v>
      </c>
      <c r="AQ52" s="335" t="s">
        <v>156</v>
      </c>
      <c r="AR52" s="219" t="s">
        <v>969</v>
      </c>
    </row>
    <row r="53" spans="12:46" ht="15" thickBot="1">
      <c r="L53" s="231" t="s">
        <v>882</v>
      </c>
      <c r="M53" s="231" t="s">
        <v>883</v>
      </c>
      <c r="N53" s="231" t="s">
        <v>780</v>
      </c>
      <c r="O53" s="231" t="s">
        <v>780</v>
      </c>
      <c r="P53" s="231" t="s">
        <v>884</v>
      </c>
      <c r="Q53" s="231" t="s">
        <v>782</v>
      </c>
      <c r="R53" s="232">
        <v>44191</v>
      </c>
      <c r="S53" s="232">
        <v>44191</v>
      </c>
      <c r="T53" s="232"/>
      <c r="U53" s="231" t="s">
        <v>780</v>
      </c>
      <c r="V53" s="231" t="s">
        <v>780</v>
      </c>
      <c r="W53" s="231" t="s">
        <v>780</v>
      </c>
      <c r="X53" s="231" t="s">
        <v>780</v>
      </c>
      <c r="Y53" s="231" t="s">
        <v>903</v>
      </c>
      <c r="Z53" s="231" t="s">
        <v>904</v>
      </c>
      <c r="AA53" s="231" t="s">
        <v>785</v>
      </c>
      <c r="AB53" s="233">
        <v>0</v>
      </c>
      <c r="AC53" s="231" t="s">
        <v>907</v>
      </c>
      <c r="AD53" s="231" t="s">
        <v>908</v>
      </c>
      <c r="AE53" s="233">
        <v>2</v>
      </c>
      <c r="AF53" s="231" t="s">
        <v>788</v>
      </c>
      <c r="AG53" s="233">
        <v>2228445</v>
      </c>
      <c r="AH53" s="231" t="s">
        <v>789</v>
      </c>
      <c r="AI53" s="231" t="s">
        <v>889</v>
      </c>
      <c r="AJ53" s="231" t="s">
        <v>780</v>
      </c>
      <c r="AK53" s="231" t="s">
        <v>780</v>
      </c>
      <c r="AO53" s="363"/>
      <c r="AP53" s="365"/>
      <c r="AQ53" s="336"/>
      <c r="AR53" s="219" t="s">
        <v>970</v>
      </c>
    </row>
    <row r="54" spans="12:46">
      <c r="L54" s="231" t="s">
        <v>882</v>
      </c>
      <c r="M54" s="231" t="s">
        <v>883</v>
      </c>
      <c r="N54" s="231" t="s">
        <v>780</v>
      </c>
      <c r="O54" s="231" t="s">
        <v>780</v>
      </c>
      <c r="P54" s="231" t="s">
        <v>884</v>
      </c>
      <c r="Q54" s="231" t="s">
        <v>782</v>
      </c>
      <c r="R54" s="232">
        <v>44191</v>
      </c>
      <c r="S54" s="232">
        <v>44191</v>
      </c>
      <c r="T54" s="232"/>
      <c r="U54" s="231" t="s">
        <v>780</v>
      </c>
      <c r="V54" s="231" t="s">
        <v>780</v>
      </c>
      <c r="W54" s="231" t="s">
        <v>780</v>
      </c>
      <c r="X54" s="231" t="s">
        <v>780</v>
      </c>
      <c r="Y54" s="231" t="s">
        <v>903</v>
      </c>
      <c r="Z54" s="231" t="s">
        <v>904</v>
      </c>
      <c r="AA54" s="231" t="s">
        <v>90</v>
      </c>
      <c r="AB54" s="233">
        <v>0</v>
      </c>
      <c r="AC54" s="231" t="s">
        <v>780</v>
      </c>
      <c r="AD54" s="231" t="s">
        <v>780</v>
      </c>
      <c r="AE54" s="234">
        <v>0</v>
      </c>
      <c r="AF54" s="231" t="s">
        <v>780</v>
      </c>
      <c r="AG54" s="233">
        <v>3342668</v>
      </c>
      <c r="AH54" s="231" t="s">
        <v>789</v>
      </c>
      <c r="AI54" s="231" t="s">
        <v>889</v>
      </c>
      <c r="AJ54" s="231" t="s">
        <v>780</v>
      </c>
      <c r="AK54" s="231" t="s">
        <v>780</v>
      </c>
      <c r="AO54" s="366">
        <v>17</v>
      </c>
      <c r="AP54" s="220" t="s">
        <v>85</v>
      </c>
      <c r="AQ54" s="335" t="s">
        <v>204</v>
      </c>
      <c r="AR54" s="369" t="s">
        <v>238</v>
      </c>
    </row>
    <row r="55" spans="12:46" ht="15" thickBot="1">
      <c r="L55" s="231" t="s">
        <v>882</v>
      </c>
      <c r="M55" s="231" t="s">
        <v>883</v>
      </c>
      <c r="N55" s="231" t="s">
        <v>780</v>
      </c>
      <c r="O55" s="231" t="s">
        <v>780</v>
      </c>
      <c r="P55" s="231" t="s">
        <v>884</v>
      </c>
      <c r="Q55" s="231" t="s">
        <v>782</v>
      </c>
      <c r="R55" s="232">
        <v>44191</v>
      </c>
      <c r="S55" s="232">
        <v>44191</v>
      </c>
      <c r="T55" s="232"/>
      <c r="U55" s="231" t="s">
        <v>780</v>
      </c>
      <c r="V55" s="231" t="s">
        <v>780</v>
      </c>
      <c r="W55" s="231" t="s">
        <v>780</v>
      </c>
      <c r="X55" s="231" t="s">
        <v>780</v>
      </c>
      <c r="Y55" s="231" t="s">
        <v>909</v>
      </c>
      <c r="Z55" s="231" t="s">
        <v>910</v>
      </c>
      <c r="AA55" s="231" t="s">
        <v>785</v>
      </c>
      <c r="AB55" s="233">
        <v>0</v>
      </c>
      <c r="AC55" s="231" t="s">
        <v>911</v>
      </c>
      <c r="AD55" s="231" t="s">
        <v>912</v>
      </c>
      <c r="AE55" s="233">
        <v>5</v>
      </c>
      <c r="AF55" s="231" t="s">
        <v>788</v>
      </c>
      <c r="AG55" s="233">
        <v>249600</v>
      </c>
      <c r="AH55" s="231" t="s">
        <v>789</v>
      </c>
      <c r="AI55" s="231" t="s">
        <v>889</v>
      </c>
      <c r="AJ55" s="231" t="s">
        <v>780</v>
      </c>
      <c r="AK55" s="231" t="s">
        <v>780</v>
      </c>
      <c r="AO55" s="361"/>
      <c r="AP55" s="223" t="s">
        <v>224</v>
      </c>
      <c r="AQ55" s="336"/>
      <c r="AR55" s="370"/>
    </row>
    <row r="56" spans="12:46">
      <c r="L56" s="231" t="s">
        <v>882</v>
      </c>
      <c r="M56" s="231" t="s">
        <v>883</v>
      </c>
      <c r="N56" s="231" t="s">
        <v>780</v>
      </c>
      <c r="O56" s="231" t="s">
        <v>780</v>
      </c>
      <c r="P56" s="231" t="s">
        <v>884</v>
      </c>
      <c r="Q56" s="231" t="s">
        <v>782</v>
      </c>
      <c r="R56" s="232">
        <v>44191</v>
      </c>
      <c r="S56" s="232">
        <v>44191</v>
      </c>
      <c r="T56" s="232"/>
      <c r="U56" s="231" t="s">
        <v>780</v>
      </c>
      <c r="V56" s="231" t="s">
        <v>780</v>
      </c>
      <c r="W56" s="231" t="s">
        <v>780</v>
      </c>
      <c r="X56" s="231" t="s">
        <v>780</v>
      </c>
      <c r="Y56" s="231" t="s">
        <v>909</v>
      </c>
      <c r="Z56" s="231" t="s">
        <v>910</v>
      </c>
      <c r="AA56" s="231" t="s">
        <v>785</v>
      </c>
      <c r="AB56" s="233">
        <v>0</v>
      </c>
      <c r="AC56" s="231" t="s">
        <v>913</v>
      </c>
      <c r="AD56" s="231" t="s">
        <v>914</v>
      </c>
      <c r="AE56" s="233">
        <v>2</v>
      </c>
      <c r="AF56" s="231" t="s">
        <v>788</v>
      </c>
      <c r="AG56" s="233">
        <v>290000</v>
      </c>
      <c r="AH56" s="231" t="s">
        <v>789</v>
      </c>
      <c r="AI56" s="231" t="s">
        <v>889</v>
      </c>
      <c r="AJ56" s="231" t="s">
        <v>780</v>
      </c>
      <c r="AK56" s="231" t="s">
        <v>780</v>
      </c>
      <c r="AO56" s="260" t="s">
        <v>225</v>
      </c>
      <c r="AP56" s="261"/>
      <c r="AQ56" s="261"/>
      <c r="AR56" s="262"/>
    </row>
    <row r="57" spans="12:46" ht="15" thickBot="1">
      <c r="L57" s="231" t="s">
        <v>882</v>
      </c>
      <c r="M57" s="231" t="s">
        <v>883</v>
      </c>
      <c r="N57" s="231" t="s">
        <v>780</v>
      </c>
      <c r="O57" s="231" t="s">
        <v>780</v>
      </c>
      <c r="P57" s="231" t="s">
        <v>884</v>
      </c>
      <c r="Q57" s="231" t="s">
        <v>782</v>
      </c>
      <c r="R57" s="232">
        <v>44191</v>
      </c>
      <c r="S57" s="232">
        <v>44191</v>
      </c>
      <c r="T57" s="232"/>
      <c r="U57" s="231" t="s">
        <v>780</v>
      </c>
      <c r="V57" s="231" t="s">
        <v>780</v>
      </c>
      <c r="W57" s="231" t="s">
        <v>780</v>
      </c>
      <c r="X57" s="231" t="s">
        <v>780</v>
      </c>
      <c r="Y57" s="231" t="s">
        <v>909</v>
      </c>
      <c r="Z57" s="231" t="s">
        <v>910</v>
      </c>
      <c r="AA57" s="231" t="s">
        <v>785</v>
      </c>
      <c r="AB57" s="233">
        <v>0</v>
      </c>
      <c r="AC57" s="231" t="s">
        <v>915</v>
      </c>
      <c r="AD57" s="231" t="s">
        <v>916</v>
      </c>
      <c r="AE57" s="233">
        <v>2</v>
      </c>
      <c r="AF57" s="231" t="s">
        <v>89</v>
      </c>
      <c r="AG57" s="233">
        <v>117000</v>
      </c>
      <c r="AH57" s="231" t="s">
        <v>789</v>
      </c>
      <c r="AI57" s="231" t="s">
        <v>889</v>
      </c>
      <c r="AJ57" s="231" t="s">
        <v>780</v>
      </c>
      <c r="AK57" s="231" t="s">
        <v>780</v>
      </c>
      <c r="AO57" s="371" t="s">
        <v>226</v>
      </c>
      <c r="AP57" s="372"/>
      <c r="AQ57" s="372"/>
      <c r="AR57" s="333"/>
    </row>
    <row r="58" spans="12:46">
      <c r="L58" s="231" t="s">
        <v>882</v>
      </c>
      <c r="M58" s="231" t="s">
        <v>883</v>
      </c>
      <c r="N58" s="231" t="s">
        <v>780</v>
      </c>
      <c r="O58" s="231" t="s">
        <v>780</v>
      </c>
      <c r="P58" s="231" t="s">
        <v>884</v>
      </c>
      <c r="Q58" s="231" t="s">
        <v>782</v>
      </c>
      <c r="R58" s="232">
        <v>44191</v>
      </c>
      <c r="S58" s="232">
        <v>44191</v>
      </c>
      <c r="T58" s="232"/>
      <c r="U58" s="231" t="s">
        <v>780</v>
      </c>
      <c r="V58" s="231" t="s">
        <v>780</v>
      </c>
      <c r="W58" s="231" t="s">
        <v>780</v>
      </c>
      <c r="X58" s="231" t="s">
        <v>780</v>
      </c>
      <c r="Y58" s="231" t="s">
        <v>909</v>
      </c>
      <c r="Z58" s="231" t="s">
        <v>910</v>
      </c>
      <c r="AA58" s="231" t="s">
        <v>785</v>
      </c>
      <c r="AB58" s="233">
        <v>0</v>
      </c>
      <c r="AC58" s="231" t="s">
        <v>917</v>
      </c>
      <c r="AD58" s="231" t="s">
        <v>918</v>
      </c>
      <c r="AE58" s="233">
        <v>15</v>
      </c>
      <c r="AF58" s="231" t="s">
        <v>919</v>
      </c>
      <c r="AG58" s="233">
        <v>82230</v>
      </c>
      <c r="AH58" s="231" t="s">
        <v>789</v>
      </c>
      <c r="AI58" s="231" t="s">
        <v>889</v>
      </c>
      <c r="AJ58" s="231" t="s">
        <v>780</v>
      </c>
      <c r="AK58" s="231" t="s">
        <v>780</v>
      </c>
      <c r="AO58" s="360">
        <v>18</v>
      </c>
      <c r="AP58" s="220" t="s">
        <v>1</v>
      </c>
      <c r="AQ58" s="335" t="s">
        <v>143</v>
      </c>
      <c r="AR58" s="30"/>
    </row>
    <row r="59" spans="12:46" ht="15" thickBot="1">
      <c r="L59" s="231" t="s">
        <v>882</v>
      </c>
      <c r="M59" s="231" t="s">
        <v>883</v>
      </c>
      <c r="N59" s="231" t="s">
        <v>780</v>
      </c>
      <c r="O59" s="231" t="s">
        <v>780</v>
      </c>
      <c r="P59" s="231" t="s">
        <v>884</v>
      </c>
      <c r="Q59" s="231" t="s">
        <v>782</v>
      </c>
      <c r="R59" s="232">
        <v>44191</v>
      </c>
      <c r="S59" s="232">
        <v>44191</v>
      </c>
      <c r="T59" s="232"/>
      <c r="U59" s="231" t="s">
        <v>780</v>
      </c>
      <c r="V59" s="231" t="s">
        <v>780</v>
      </c>
      <c r="W59" s="231" t="s">
        <v>780</v>
      </c>
      <c r="X59" s="231" t="s">
        <v>780</v>
      </c>
      <c r="Y59" s="231" t="s">
        <v>909</v>
      </c>
      <c r="Z59" s="231" t="s">
        <v>910</v>
      </c>
      <c r="AA59" s="231" t="s">
        <v>785</v>
      </c>
      <c r="AB59" s="233">
        <v>0</v>
      </c>
      <c r="AC59" s="231" t="s">
        <v>920</v>
      </c>
      <c r="AD59" s="231" t="s">
        <v>921</v>
      </c>
      <c r="AE59" s="233">
        <v>30</v>
      </c>
      <c r="AF59" s="231" t="s">
        <v>922</v>
      </c>
      <c r="AG59" s="233">
        <v>9000000</v>
      </c>
      <c r="AH59" s="231" t="s">
        <v>789</v>
      </c>
      <c r="AI59" s="231" t="s">
        <v>889</v>
      </c>
      <c r="AJ59" s="231" t="s">
        <v>780</v>
      </c>
      <c r="AK59" s="231" t="s">
        <v>780</v>
      </c>
      <c r="AO59" s="361"/>
      <c r="AP59" s="221" t="s">
        <v>419</v>
      </c>
      <c r="AQ59" s="337"/>
      <c r="AR59" s="24" t="s">
        <v>239</v>
      </c>
    </row>
    <row r="60" spans="12:46">
      <c r="L60" s="231" t="s">
        <v>882</v>
      </c>
      <c r="M60" s="231" t="s">
        <v>883</v>
      </c>
      <c r="N60" s="231" t="s">
        <v>780</v>
      </c>
      <c r="O60" s="231" t="s">
        <v>780</v>
      </c>
      <c r="P60" s="231" t="s">
        <v>884</v>
      </c>
      <c r="Q60" s="231" t="s">
        <v>782</v>
      </c>
      <c r="R60" s="232">
        <v>44191</v>
      </c>
      <c r="S60" s="232">
        <v>44191</v>
      </c>
      <c r="T60" s="232"/>
      <c r="U60" s="231" t="s">
        <v>780</v>
      </c>
      <c r="V60" s="231" t="s">
        <v>780</v>
      </c>
      <c r="W60" s="231" t="s">
        <v>780</v>
      </c>
      <c r="X60" s="231" t="s">
        <v>780</v>
      </c>
      <c r="Y60" s="231" t="s">
        <v>909</v>
      </c>
      <c r="Z60" s="231" t="s">
        <v>910</v>
      </c>
      <c r="AA60" s="231" t="s">
        <v>785</v>
      </c>
      <c r="AB60" s="233">
        <v>0</v>
      </c>
      <c r="AC60" s="231" t="s">
        <v>923</v>
      </c>
      <c r="AD60" s="231" t="s">
        <v>924</v>
      </c>
      <c r="AE60" s="233">
        <v>5</v>
      </c>
      <c r="AF60" s="231" t="s">
        <v>821</v>
      </c>
      <c r="AG60" s="233">
        <v>455000</v>
      </c>
      <c r="AH60" s="231" t="s">
        <v>789</v>
      </c>
      <c r="AI60" s="231" t="s">
        <v>889</v>
      </c>
      <c r="AJ60" s="231" t="s">
        <v>780</v>
      </c>
      <c r="AK60" s="231" t="s">
        <v>780</v>
      </c>
      <c r="AO60" s="383">
        <v>19</v>
      </c>
      <c r="AP60" s="78" t="s">
        <v>2</v>
      </c>
      <c r="AQ60" s="367" t="s">
        <v>156</v>
      </c>
      <c r="AR60" s="224" t="s">
        <v>227</v>
      </c>
    </row>
    <row r="61" spans="12:46">
      <c r="L61" s="231" t="s">
        <v>882</v>
      </c>
      <c r="M61" s="231" t="s">
        <v>883</v>
      </c>
      <c r="N61" s="231" t="s">
        <v>780</v>
      </c>
      <c r="O61" s="231" t="s">
        <v>780</v>
      </c>
      <c r="P61" s="231" t="s">
        <v>884</v>
      </c>
      <c r="Q61" s="231" t="s">
        <v>782</v>
      </c>
      <c r="R61" s="232">
        <v>44191</v>
      </c>
      <c r="S61" s="232">
        <v>44191</v>
      </c>
      <c r="T61" s="232"/>
      <c r="U61" s="231" t="s">
        <v>780</v>
      </c>
      <c r="V61" s="231" t="s">
        <v>780</v>
      </c>
      <c r="W61" s="231" t="s">
        <v>780</v>
      </c>
      <c r="X61" s="231" t="s">
        <v>780</v>
      </c>
      <c r="Y61" s="231" t="s">
        <v>909</v>
      </c>
      <c r="Z61" s="231" t="s">
        <v>910</v>
      </c>
      <c r="AA61" s="231" t="s">
        <v>785</v>
      </c>
      <c r="AB61" s="233">
        <v>0</v>
      </c>
      <c r="AC61" s="231" t="s">
        <v>925</v>
      </c>
      <c r="AD61" s="231" t="s">
        <v>926</v>
      </c>
      <c r="AE61" s="233">
        <v>5</v>
      </c>
      <c r="AF61" s="231" t="s">
        <v>797</v>
      </c>
      <c r="AG61" s="233">
        <v>3039500</v>
      </c>
      <c r="AH61" s="231" t="s">
        <v>789</v>
      </c>
      <c r="AI61" s="231" t="s">
        <v>889</v>
      </c>
      <c r="AJ61" s="231" t="s">
        <v>780</v>
      </c>
      <c r="AK61" s="231" t="s">
        <v>780</v>
      </c>
      <c r="AO61" s="384"/>
      <c r="AP61" s="241" t="s">
        <v>228</v>
      </c>
      <c r="AQ61" s="368"/>
      <c r="AR61" s="65" t="s">
        <v>240</v>
      </c>
    </row>
    <row r="62" spans="12:46">
      <c r="L62" s="231" t="s">
        <v>882</v>
      </c>
      <c r="M62" s="231" t="s">
        <v>883</v>
      </c>
      <c r="N62" s="231" t="s">
        <v>780</v>
      </c>
      <c r="O62" s="231" t="s">
        <v>780</v>
      </c>
      <c r="P62" s="231" t="s">
        <v>884</v>
      </c>
      <c r="Q62" s="231" t="s">
        <v>782</v>
      </c>
      <c r="R62" s="232">
        <v>44191</v>
      </c>
      <c r="S62" s="232">
        <v>44191</v>
      </c>
      <c r="T62" s="232"/>
      <c r="U62" s="231" t="s">
        <v>780</v>
      </c>
      <c r="V62" s="231" t="s">
        <v>780</v>
      </c>
      <c r="W62" s="231" t="s">
        <v>780</v>
      </c>
      <c r="X62" s="231" t="s">
        <v>780</v>
      </c>
      <c r="Y62" s="231" t="s">
        <v>909</v>
      </c>
      <c r="Z62" s="231" t="s">
        <v>910</v>
      </c>
      <c r="AA62" s="231" t="s">
        <v>785</v>
      </c>
      <c r="AB62" s="233">
        <v>0</v>
      </c>
      <c r="AC62" s="231" t="s">
        <v>927</v>
      </c>
      <c r="AD62" s="231" t="s">
        <v>928</v>
      </c>
      <c r="AE62" s="233">
        <v>10</v>
      </c>
      <c r="AF62" s="231" t="s">
        <v>788</v>
      </c>
      <c r="AG62" s="233">
        <v>3838537</v>
      </c>
      <c r="AH62" s="231" t="s">
        <v>789</v>
      </c>
      <c r="AI62" s="231" t="s">
        <v>889</v>
      </c>
      <c r="AJ62" s="231" t="s">
        <v>780</v>
      </c>
      <c r="AK62" s="231" t="s">
        <v>780</v>
      </c>
      <c r="AO62" s="384"/>
      <c r="AP62" s="241"/>
      <c r="AQ62" s="241"/>
      <c r="AR62" s="243" t="s">
        <v>972</v>
      </c>
    </row>
    <row r="63" spans="12:46" ht="15" thickBot="1">
      <c r="L63" s="231" t="s">
        <v>882</v>
      </c>
      <c r="M63" s="231" t="s">
        <v>883</v>
      </c>
      <c r="N63" s="231" t="s">
        <v>780</v>
      </c>
      <c r="O63" s="231" t="s">
        <v>780</v>
      </c>
      <c r="P63" s="231" t="s">
        <v>884</v>
      </c>
      <c r="Q63" s="231" t="s">
        <v>782</v>
      </c>
      <c r="R63" s="232">
        <v>44191</v>
      </c>
      <c r="S63" s="232">
        <v>44191</v>
      </c>
      <c r="T63" s="232"/>
      <c r="U63" s="231" t="s">
        <v>780</v>
      </c>
      <c r="V63" s="231" t="s">
        <v>780</v>
      </c>
      <c r="W63" s="231" t="s">
        <v>780</v>
      </c>
      <c r="X63" s="231" t="s">
        <v>780</v>
      </c>
      <c r="Y63" s="231" t="s">
        <v>909</v>
      </c>
      <c r="Z63" s="231" t="s">
        <v>910</v>
      </c>
      <c r="AA63" s="231" t="s">
        <v>90</v>
      </c>
      <c r="AB63" s="233">
        <v>0</v>
      </c>
      <c r="AC63" s="231" t="s">
        <v>780</v>
      </c>
      <c r="AD63" s="231" t="s">
        <v>780</v>
      </c>
      <c r="AE63" s="234">
        <v>0</v>
      </c>
      <c r="AF63" s="231" t="s">
        <v>780</v>
      </c>
      <c r="AG63" s="233">
        <v>17071867</v>
      </c>
      <c r="AH63" s="231" t="s">
        <v>789</v>
      </c>
      <c r="AI63" s="231" t="s">
        <v>889</v>
      </c>
      <c r="AJ63" s="231" t="s">
        <v>780</v>
      </c>
      <c r="AK63" s="231" t="s">
        <v>780</v>
      </c>
      <c r="AO63" s="385"/>
      <c r="AP63" s="242"/>
      <c r="AQ63" s="242"/>
      <c r="AR63" s="244" t="s">
        <v>977</v>
      </c>
    </row>
    <row r="64" spans="12:46">
      <c r="L64" s="231" t="s">
        <v>929</v>
      </c>
      <c r="M64" s="231" t="s">
        <v>930</v>
      </c>
      <c r="N64" s="231" t="s">
        <v>882</v>
      </c>
      <c r="O64" s="231" t="s">
        <v>883</v>
      </c>
      <c r="P64" s="231" t="s">
        <v>884</v>
      </c>
      <c r="Q64" s="231" t="s">
        <v>782</v>
      </c>
      <c r="R64" s="232">
        <v>44149</v>
      </c>
      <c r="S64" s="232">
        <v>44153</v>
      </c>
      <c r="T64" s="232"/>
      <c r="U64" s="231" t="s">
        <v>780</v>
      </c>
      <c r="V64" s="231" t="s">
        <v>780</v>
      </c>
      <c r="W64" s="231" t="s">
        <v>780</v>
      </c>
      <c r="X64" s="231" t="s">
        <v>780</v>
      </c>
      <c r="Y64" s="231" t="s">
        <v>931</v>
      </c>
      <c r="Z64" s="231" t="s">
        <v>932</v>
      </c>
      <c r="AA64" s="231" t="s">
        <v>933</v>
      </c>
      <c r="AB64" s="233">
        <v>0</v>
      </c>
      <c r="AC64" s="231" t="s">
        <v>780</v>
      </c>
      <c r="AD64" s="231" t="s">
        <v>934</v>
      </c>
      <c r="AE64" s="234">
        <v>0</v>
      </c>
      <c r="AF64" s="231" t="s">
        <v>780</v>
      </c>
      <c r="AG64" s="233">
        <v>1200000</v>
      </c>
      <c r="AH64" s="231" t="s">
        <v>789</v>
      </c>
      <c r="AI64" s="231" t="s">
        <v>889</v>
      </c>
      <c r="AJ64" s="231" t="s">
        <v>780</v>
      </c>
      <c r="AK64" s="231" t="s">
        <v>780</v>
      </c>
      <c r="AO64" s="383">
        <v>20</v>
      </c>
      <c r="AP64" s="78" t="s">
        <v>87</v>
      </c>
      <c r="AQ64" s="367" t="s">
        <v>229</v>
      </c>
      <c r="AR64" s="224" t="s">
        <v>227</v>
      </c>
    </row>
    <row r="65" spans="12:44">
      <c r="L65" s="231" t="s">
        <v>929</v>
      </c>
      <c r="M65" s="231" t="s">
        <v>930</v>
      </c>
      <c r="N65" s="231" t="s">
        <v>882</v>
      </c>
      <c r="O65" s="231" t="s">
        <v>883</v>
      </c>
      <c r="P65" s="231" t="s">
        <v>884</v>
      </c>
      <c r="Q65" s="231" t="s">
        <v>782</v>
      </c>
      <c r="R65" s="232">
        <v>44149</v>
      </c>
      <c r="S65" s="232">
        <v>44153</v>
      </c>
      <c r="T65" s="232"/>
      <c r="U65" s="231" t="s">
        <v>780</v>
      </c>
      <c r="V65" s="231" t="s">
        <v>780</v>
      </c>
      <c r="W65" s="231" t="s">
        <v>780</v>
      </c>
      <c r="X65" s="231" t="s">
        <v>780</v>
      </c>
      <c r="Y65" s="231" t="s">
        <v>931</v>
      </c>
      <c r="Z65" s="231" t="s">
        <v>932</v>
      </c>
      <c r="AA65" s="231" t="s">
        <v>90</v>
      </c>
      <c r="AB65" s="233">
        <v>0</v>
      </c>
      <c r="AC65" s="231" t="s">
        <v>780</v>
      </c>
      <c r="AD65" s="231" t="s">
        <v>780</v>
      </c>
      <c r="AE65" s="234">
        <v>0</v>
      </c>
      <c r="AF65" s="231" t="s">
        <v>780</v>
      </c>
      <c r="AG65" s="233">
        <v>1200000</v>
      </c>
      <c r="AH65" s="231" t="s">
        <v>789</v>
      </c>
      <c r="AI65" s="231" t="s">
        <v>889</v>
      </c>
      <c r="AJ65" s="231" t="s">
        <v>780</v>
      </c>
      <c r="AK65" s="231" t="s">
        <v>780</v>
      </c>
      <c r="AO65" s="384"/>
      <c r="AP65" s="241" t="s">
        <v>419</v>
      </c>
      <c r="AQ65" s="368"/>
      <c r="AR65" s="65" t="s">
        <v>247</v>
      </c>
    </row>
    <row r="66" spans="12:44">
      <c r="L66" s="231" t="s">
        <v>935</v>
      </c>
      <c r="M66" s="231" t="s">
        <v>936</v>
      </c>
      <c r="N66" s="231" t="s">
        <v>780</v>
      </c>
      <c r="O66" s="231" t="s">
        <v>780</v>
      </c>
      <c r="P66" s="231" t="s">
        <v>884</v>
      </c>
      <c r="Q66" s="231" t="s">
        <v>782</v>
      </c>
      <c r="R66" s="232">
        <v>44191</v>
      </c>
      <c r="S66" s="232">
        <v>44191</v>
      </c>
      <c r="T66" s="232"/>
      <c r="U66" s="231" t="s">
        <v>780</v>
      </c>
      <c r="V66" s="231" t="s">
        <v>780</v>
      </c>
      <c r="W66" s="231" t="s">
        <v>780</v>
      </c>
      <c r="X66" s="231" t="s">
        <v>780</v>
      </c>
      <c r="Y66" s="231" t="s">
        <v>937</v>
      </c>
      <c r="Z66" s="231" t="s">
        <v>938</v>
      </c>
      <c r="AA66" s="231" t="s">
        <v>785</v>
      </c>
      <c r="AB66" s="233">
        <v>0</v>
      </c>
      <c r="AC66" s="231" t="s">
        <v>939</v>
      </c>
      <c r="AD66" s="231" t="s">
        <v>940</v>
      </c>
      <c r="AE66" s="233">
        <v>3</v>
      </c>
      <c r="AF66" s="231" t="s">
        <v>89</v>
      </c>
      <c r="AG66" s="233">
        <v>2426220</v>
      </c>
      <c r="AH66" s="231" t="s">
        <v>789</v>
      </c>
      <c r="AI66" s="231" t="s">
        <v>941</v>
      </c>
      <c r="AJ66" s="231" t="s">
        <v>780</v>
      </c>
      <c r="AK66" s="231" t="s">
        <v>780</v>
      </c>
      <c r="AO66" s="384"/>
      <c r="AP66" s="241"/>
      <c r="AQ66" s="368"/>
      <c r="AR66" s="247" t="s">
        <v>971</v>
      </c>
    </row>
    <row r="67" spans="12:44">
      <c r="L67" s="231" t="s">
        <v>935</v>
      </c>
      <c r="M67" s="231" t="s">
        <v>936</v>
      </c>
      <c r="N67" s="231" t="s">
        <v>780</v>
      </c>
      <c r="O67" s="231" t="s">
        <v>780</v>
      </c>
      <c r="P67" s="231" t="s">
        <v>884</v>
      </c>
      <c r="Q67" s="231" t="s">
        <v>782</v>
      </c>
      <c r="R67" s="232">
        <v>44191</v>
      </c>
      <c r="S67" s="232">
        <v>44191</v>
      </c>
      <c r="T67" s="232"/>
      <c r="U67" s="231" t="s">
        <v>780</v>
      </c>
      <c r="V67" s="231" t="s">
        <v>780</v>
      </c>
      <c r="W67" s="231" t="s">
        <v>780</v>
      </c>
      <c r="X67" s="231" t="s">
        <v>780</v>
      </c>
      <c r="Y67" s="231" t="s">
        <v>937</v>
      </c>
      <c r="Z67" s="231" t="s">
        <v>938</v>
      </c>
      <c r="AA67" s="231" t="s">
        <v>785</v>
      </c>
      <c r="AB67" s="233">
        <v>0</v>
      </c>
      <c r="AC67" s="231" t="s">
        <v>942</v>
      </c>
      <c r="AD67" s="231" t="s">
        <v>943</v>
      </c>
      <c r="AE67" s="233">
        <v>2</v>
      </c>
      <c r="AF67" s="231" t="s">
        <v>797</v>
      </c>
      <c r="AG67" s="233">
        <v>162000</v>
      </c>
      <c r="AH67" s="231" t="s">
        <v>789</v>
      </c>
      <c r="AI67" s="231" t="s">
        <v>941</v>
      </c>
      <c r="AJ67" s="231" t="s">
        <v>780</v>
      </c>
      <c r="AK67" s="231" t="s">
        <v>780</v>
      </c>
      <c r="AO67" s="384"/>
      <c r="AP67" s="245"/>
      <c r="AQ67" s="368"/>
      <c r="AR67" s="247" t="s">
        <v>422</v>
      </c>
    </row>
    <row r="68" spans="12:44" ht="15" thickBot="1">
      <c r="L68" s="231" t="s">
        <v>935</v>
      </c>
      <c r="M68" s="231" t="s">
        <v>936</v>
      </c>
      <c r="N68" s="231" t="s">
        <v>780</v>
      </c>
      <c r="O68" s="231" t="s">
        <v>780</v>
      </c>
      <c r="P68" s="231" t="s">
        <v>884</v>
      </c>
      <c r="Q68" s="231" t="s">
        <v>782</v>
      </c>
      <c r="R68" s="232">
        <v>44191</v>
      </c>
      <c r="S68" s="232">
        <v>44191</v>
      </c>
      <c r="T68" s="232"/>
      <c r="U68" s="231" t="s">
        <v>780</v>
      </c>
      <c r="V68" s="231" t="s">
        <v>780</v>
      </c>
      <c r="W68" s="231" t="s">
        <v>780</v>
      </c>
      <c r="X68" s="231" t="s">
        <v>780</v>
      </c>
      <c r="Y68" s="231" t="s">
        <v>937</v>
      </c>
      <c r="Z68" s="231" t="s">
        <v>938</v>
      </c>
      <c r="AA68" s="231" t="s">
        <v>785</v>
      </c>
      <c r="AB68" s="233">
        <v>0</v>
      </c>
      <c r="AC68" s="231" t="s">
        <v>944</v>
      </c>
      <c r="AD68" s="231" t="s">
        <v>945</v>
      </c>
      <c r="AE68" s="233">
        <v>2</v>
      </c>
      <c r="AF68" s="231" t="s">
        <v>797</v>
      </c>
      <c r="AG68" s="233">
        <v>912000</v>
      </c>
      <c r="AH68" s="231" t="s">
        <v>789</v>
      </c>
      <c r="AI68" s="231" t="s">
        <v>941</v>
      </c>
      <c r="AJ68" s="231" t="s">
        <v>780</v>
      </c>
      <c r="AK68" s="231" t="s">
        <v>780</v>
      </c>
      <c r="AO68" s="385"/>
      <c r="AP68" s="246"/>
      <c r="AQ68" s="386"/>
      <c r="AR68" s="244" t="s">
        <v>976</v>
      </c>
    </row>
    <row r="69" spans="12:44">
      <c r="L69" s="231" t="s">
        <v>935</v>
      </c>
      <c r="M69" s="231" t="s">
        <v>936</v>
      </c>
      <c r="N69" s="231" t="s">
        <v>780</v>
      </c>
      <c r="O69" s="231" t="s">
        <v>780</v>
      </c>
      <c r="P69" s="231" t="s">
        <v>884</v>
      </c>
      <c r="Q69" s="231" t="s">
        <v>782</v>
      </c>
      <c r="R69" s="232">
        <v>44191</v>
      </c>
      <c r="S69" s="232">
        <v>44191</v>
      </c>
      <c r="T69" s="232"/>
      <c r="U69" s="231" t="s">
        <v>780</v>
      </c>
      <c r="V69" s="231" t="s">
        <v>780</v>
      </c>
      <c r="W69" s="231" t="s">
        <v>780</v>
      </c>
      <c r="X69" s="231" t="s">
        <v>780</v>
      </c>
      <c r="Y69" s="231" t="s">
        <v>937</v>
      </c>
      <c r="Z69" s="231" t="s">
        <v>938</v>
      </c>
      <c r="AA69" s="231" t="s">
        <v>785</v>
      </c>
      <c r="AB69" s="233">
        <v>0</v>
      </c>
      <c r="AC69" s="231" t="s">
        <v>946</v>
      </c>
      <c r="AD69" s="231" t="s">
        <v>947</v>
      </c>
      <c r="AE69" s="233">
        <v>4</v>
      </c>
      <c r="AF69" s="231" t="s">
        <v>89</v>
      </c>
      <c r="AG69" s="233">
        <v>1215280</v>
      </c>
      <c r="AH69" s="231" t="s">
        <v>789</v>
      </c>
      <c r="AI69" s="231" t="s">
        <v>941</v>
      </c>
      <c r="AJ69" s="231" t="s">
        <v>780</v>
      </c>
      <c r="AK69" s="231" t="s">
        <v>780</v>
      </c>
      <c r="AO69" s="360">
        <v>21</v>
      </c>
      <c r="AP69" s="220" t="s">
        <v>230</v>
      </c>
      <c r="AQ69" s="337" t="s">
        <v>165</v>
      </c>
      <c r="AR69" s="30" t="s">
        <v>227</v>
      </c>
    </row>
    <row r="70" spans="12:44">
      <c r="L70" s="231" t="s">
        <v>935</v>
      </c>
      <c r="M70" s="231" t="s">
        <v>936</v>
      </c>
      <c r="N70" s="231" t="s">
        <v>780</v>
      </c>
      <c r="O70" s="231" t="s">
        <v>780</v>
      </c>
      <c r="P70" s="231" t="s">
        <v>884</v>
      </c>
      <c r="Q70" s="231" t="s">
        <v>782</v>
      </c>
      <c r="R70" s="232">
        <v>44191</v>
      </c>
      <c r="S70" s="232">
        <v>44191</v>
      </c>
      <c r="T70" s="232"/>
      <c r="U70" s="231" t="s">
        <v>780</v>
      </c>
      <c r="V70" s="231" t="s">
        <v>780</v>
      </c>
      <c r="W70" s="231" t="s">
        <v>780</v>
      </c>
      <c r="X70" s="231" t="s">
        <v>780</v>
      </c>
      <c r="Y70" s="231" t="s">
        <v>937</v>
      </c>
      <c r="Z70" s="231" t="s">
        <v>938</v>
      </c>
      <c r="AA70" s="231" t="s">
        <v>785</v>
      </c>
      <c r="AB70" s="233">
        <v>0</v>
      </c>
      <c r="AC70" s="231" t="s">
        <v>948</v>
      </c>
      <c r="AD70" s="231" t="s">
        <v>949</v>
      </c>
      <c r="AE70" s="233">
        <v>4</v>
      </c>
      <c r="AF70" s="231" t="s">
        <v>788</v>
      </c>
      <c r="AG70" s="233">
        <v>302000</v>
      </c>
      <c r="AH70" s="231" t="s">
        <v>789</v>
      </c>
      <c r="AI70" s="231" t="s">
        <v>941</v>
      </c>
      <c r="AJ70" s="231" t="s">
        <v>780</v>
      </c>
      <c r="AK70" s="231" t="s">
        <v>780</v>
      </c>
      <c r="AO70" s="366"/>
      <c r="AP70" s="221" t="s">
        <v>419</v>
      </c>
      <c r="AQ70" s="337"/>
      <c r="AR70" s="24" t="s">
        <v>248</v>
      </c>
    </row>
    <row r="71" spans="12:44">
      <c r="L71" s="231" t="s">
        <v>935</v>
      </c>
      <c r="M71" s="231" t="s">
        <v>936</v>
      </c>
      <c r="N71" s="231" t="s">
        <v>780</v>
      </c>
      <c r="O71" s="231" t="s">
        <v>780</v>
      </c>
      <c r="P71" s="231" t="s">
        <v>884</v>
      </c>
      <c r="Q71" s="231" t="s">
        <v>782</v>
      </c>
      <c r="R71" s="232">
        <v>44191</v>
      </c>
      <c r="S71" s="232">
        <v>44191</v>
      </c>
      <c r="T71" s="232"/>
      <c r="U71" s="231" t="s">
        <v>780</v>
      </c>
      <c r="V71" s="231" t="s">
        <v>780</v>
      </c>
      <c r="W71" s="231" t="s">
        <v>780</v>
      </c>
      <c r="X71" s="231" t="s">
        <v>780</v>
      </c>
      <c r="Y71" s="231" t="s">
        <v>937</v>
      </c>
      <c r="Z71" s="231" t="s">
        <v>938</v>
      </c>
      <c r="AA71" s="231" t="s">
        <v>785</v>
      </c>
      <c r="AB71" s="233">
        <v>0</v>
      </c>
      <c r="AC71" s="231" t="s">
        <v>950</v>
      </c>
      <c r="AD71" s="231" t="s">
        <v>951</v>
      </c>
      <c r="AE71" s="233">
        <v>2</v>
      </c>
      <c r="AF71" s="231" t="s">
        <v>797</v>
      </c>
      <c r="AG71" s="233">
        <v>56000</v>
      </c>
      <c r="AH71" s="231" t="s">
        <v>789</v>
      </c>
      <c r="AI71" s="231" t="s">
        <v>941</v>
      </c>
      <c r="AJ71" s="231" t="s">
        <v>780</v>
      </c>
      <c r="AK71" s="231" t="s">
        <v>780</v>
      </c>
      <c r="AO71" s="366"/>
      <c r="AP71" s="220"/>
      <c r="AQ71" s="337"/>
      <c r="AR71" s="30" t="s">
        <v>246</v>
      </c>
    </row>
    <row r="72" spans="12:44" ht="15" thickBot="1">
      <c r="L72" s="231" t="s">
        <v>935</v>
      </c>
      <c r="M72" s="231" t="s">
        <v>936</v>
      </c>
      <c r="N72" s="231" t="s">
        <v>780</v>
      </c>
      <c r="O72" s="231" t="s">
        <v>780</v>
      </c>
      <c r="P72" s="231" t="s">
        <v>884</v>
      </c>
      <c r="Q72" s="231" t="s">
        <v>782</v>
      </c>
      <c r="R72" s="232">
        <v>44191</v>
      </c>
      <c r="S72" s="232">
        <v>44191</v>
      </c>
      <c r="T72" s="232"/>
      <c r="U72" s="231" t="s">
        <v>780</v>
      </c>
      <c r="V72" s="231" t="s">
        <v>780</v>
      </c>
      <c r="W72" s="231" t="s">
        <v>780</v>
      </c>
      <c r="X72" s="231" t="s">
        <v>780</v>
      </c>
      <c r="Y72" s="231" t="s">
        <v>937</v>
      </c>
      <c r="Z72" s="231" t="s">
        <v>938</v>
      </c>
      <c r="AA72" s="231" t="s">
        <v>785</v>
      </c>
      <c r="AB72" s="233">
        <v>0</v>
      </c>
      <c r="AC72" s="231" t="s">
        <v>952</v>
      </c>
      <c r="AD72" s="231" t="s">
        <v>953</v>
      </c>
      <c r="AE72" s="233">
        <v>2</v>
      </c>
      <c r="AF72" s="231" t="s">
        <v>797</v>
      </c>
      <c r="AG72" s="233">
        <v>906000</v>
      </c>
      <c r="AH72" s="231" t="s">
        <v>789</v>
      </c>
      <c r="AI72" s="231" t="s">
        <v>941</v>
      </c>
      <c r="AJ72" s="231" t="s">
        <v>780</v>
      </c>
      <c r="AK72" s="231" t="s">
        <v>780</v>
      </c>
      <c r="AO72" s="366"/>
      <c r="AP72" s="51"/>
      <c r="AQ72" s="337"/>
      <c r="AR72" s="30" t="s">
        <v>424</v>
      </c>
    </row>
    <row r="73" spans="12:44">
      <c r="L73" s="231" t="s">
        <v>935</v>
      </c>
      <c r="M73" s="231" t="s">
        <v>936</v>
      </c>
      <c r="N73" s="231" t="s">
        <v>780</v>
      </c>
      <c r="O73" s="231" t="s">
        <v>780</v>
      </c>
      <c r="P73" s="231" t="s">
        <v>884</v>
      </c>
      <c r="Q73" s="231" t="s">
        <v>782</v>
      </c>
      <c r="R73" s="232">
        <v>44191</v>
      </c>
      <c r="S73" s="232">
        <v>44191</v>
      </c>
      <c r="T73" s="232"/>
      <c r="U73" s="231" t="s">
        <v>780</v>
      </c>
      <c r="V73" s="231" t="s">
        <v>780</v>
      </c>
      <c r="W73" s="231" t="s">
        <v>780</v>
      </c>
      <c r="X73" s="231" t="s">
        <v>780</v>
      </c>
      <c r="Y73" s="231" t="s">
        <v>937</v>
      </c>
      <c r="Z73" s="231" t="s">
        <v>938</v>
      </c>
      <c r="AA73" s="231" t="s">
        <v>785</v>
      </c>
      <c r="AB73" s="233">
        <v>0</v>
      </c>
      <c r="AC73" s="231" t="s">
        <v>954</v>
      </c>
      <c r="AD73" s="231" t="s">
        <v>955</v>
      </c>
      <c r="AE73" s="233">
        <v>3</v>
      </c>
      <c r="AF73" s="231" t="s">
        <v>788</v>
      </c>
      <c r="AG73" s="233">
        <v>723322</v>
      </c>
      <c r="AH73" s="231" t="s">
        <v>789</v>
      </c>
      <c r="AI73" s="231" t="s">
        <v>941</v>
      </c>
      <c r="AJ73" s="231" t="s">
        <v>780</v>
      </c>
      <c r="AK73" s="231" t="s">
        <v>780</v>
      </c>
      <c r="AO73" s="380">
        <v>22</v>
      </c>
      <c r="AP73" s="78" t="s">
        <v>88</v>
      </c>
      <c r="AQ73" s="387" t="s">
        <v>229</v>
      </c>
      <c r="AR73" s="224" t="s">
        <v>227</v>
      </c>
    </row>
    <row r="74" spans="12:44">
      <c r="L74" s="231" t="s">
        <v>935</v>
      </c>
      <c r="M74" s="231" t="s">
        <v>936</v>
      </c>
      <c r="N74" s="231" t="s">
        <v>780</v>
      </c>
      <c r="O74" s="231" t="s">
        <v>780</v>
      </c>
      <c r="P74" s="231" t="s">
        <v>884</v>
      </c>
      <c r="Q74" s="231" t="s">
        <v>782</v>
      </c>
      <c r="R74" s="232">
        <v>44191</v>
      </c>
      <c r="S74" s="232">
        <v>44191</v>
      </c>
      <c r="T74" s="232"/>
      <c r="U74" s="231" t="s">
        <v>780</v>
      </c>
      <c r="V74" s="231" t="s">
        <v>780</v>
      </c>
      <c r="W74" s="231" t="s">
        <v>780</v>
      </c>
      <c r="X74" s="231" t="s">
        <v>780</v>
      </c>
      <c r="Y74" s="231" t="s">
        <v>937</v>
      </c>
      <c r="Z74" s="231" t="s">
        <v>938</v>
      </c>
      <c r="AA74" s="231" t="s">
        <v>785</v>
      </c>
      <c r="AB74" s="233">
        <v>0</v>
      </c>
      <c r="AC74" s="231" t="s">
        <v>956</v>
      </c>
      <c r="AD74" s="231" t="s">
        <v>957</v>
      </c>
      <c r="AE74" s="233">
        <v>2</v>
      </c>
      <c r="AF74" s="231" t="s">
        <v>788</v>
      </c>
      <c r="AG74" s="233">
        <v>495320</v>
      </c>
      <c r="AH74" s="231" t="s">
        <v>789</v>
      </c>
      <c r="AI74" s="231" t="s">
        <v>941</v>
      </c>
      <c r="AJ74" s="231" t="s">
        <v>780</v>
      </c>
      <c r="AK74" s="231" t="s">
        <v>780</v>
      </c>
      <c r="AO74" s="381"/>
      <c r="AP74" s="241" t="s">
        <v>419</v>
      </c>
      <c r="AQ74" s="272"/>
      <c r="AR74" s="65" t="s">
        <v>248</v>
      </c>
    </row>
    <row r="75" spans="12:44">
      <c r="L75" s="231" t="s">
        <v>935</v>
      </c>
      <c r="M75" s="231" t="s">
        <v>936</v>
      </c>
      <c r="N75" s="231" t="s">
        <v>780</v>
      </c>
      <c r="O75" s="231" t="s">
        <v>780</v>
      </c>
      <c r="P75" s="231" t="s">
        <v>884</v>
      </c>
      <c r="Q75" s="231" t="s">
        <v>782</v>
      </c>
      <c r="R75" s="232">
        <v>44191</v>
      </c>
      <c r="S75" s="232">
        <v>44191</v>
      </c>
      <c r="T75" s="232"/>
      <c r="U75" s="231" t="s">
        <v>780</v>
      </c>
      <c r="V75" s="231" t="s">
        <v>780</v>
      </c>
      <c r="W75" s="231" t="s">
        <v>780</v>
      </c>
      <c r="X75" s="231" t="s">
        <v>780</v>
      </c>
      <c r="Y75" s="231" t="s">
        <v>937</v>
      </c>
      <c r="Z75" s="231" t="s">
        <v>938</v>
      </c>
      <c r="AA75" s="231" t="s">
        <v>90</v>
      </c>
      <c r="AB75" s="233">
        <v>0</v>
      </c>
      <c r="AC75" s="231" t="s">
        <v>780</v>
      </c>
      <c r="AD75" s="231" t="s">
        <v>780</v>
      </c>
      <c r="AE75" s="234">
        <v>0</v>
      </c>
      <c r="AF75" s="231" t="s">
        <v>780</v>
      </c>
      <c r="AG75" s="233">
        <v>7198142</v>
      </c>
      <c r="AH75" s="231" t="s">
        <v>789</v>
      </c>
      <c r="AI75" s="231" t="s">
        <v>941</v>
      </c>
      <c r="AJ75" s="231" t="s">
        <v>780</v>
      </c>
      <c r="AK75" s="231" t="s">
        <v>780</v>
      </c>
      <c r="AO75" s="381"/>
      <c r="AP75" s="241"/>
      <c r="AQ75" s="272"/>
      <c r="AR75" s="247" t="s">
        <v>249</v>
      </c>
    </row>
    <row r="76" spans="12:44">
      <c r="L76" s="231" t="s">
        <v>958</v>
      </c>
      <c r="M76" s="231" t="s">
        <v>959</v>
      </c>
      <c r="N76" s="231" t="s">
        <v>780</v>
      </c>
      <c r="O76" s="231" t="s">
        <v>780</v>
      </c>
      <c r="P76" s="231" t="s">
        <v>884</v>
      </c>
      <c r="Q76" s="231" t="s">
        <v>782</v>
      </c>
      <c r="R76" s="232">
        <v>44190</v>
      </c>
      <c r="S76" s="232">
        <v>44180</v>
      </c>
      <c r="T76" s="232">
        <v>44180</v>
      </c>
      <c r="U76" s="231" t="s">
        <v>780</v>
      </c>
      <c r="V76" s="231" t="s">
        <v>780</v>
      </c>
      <c r="W76" s="231" t="s">
        <v>780</v>
      </c>
      <c r="X76" s="231" t="s">
        <v>780</v>
      </c>
      <c r="Y76" s="231" t="s">
        <v>960</v>
      </c>
      <c r="Z76" s="231" t="s">
        <v>961</v>
      </c>
      <c r="AA76" s="231" t="s">
        <v>785</v>
      </c>
      <c r="AB76" s="233">
        <v>0</v>
      </c>
      <c r="AC76" s="231" t="s">
        <v>962</v>
      </c>
      <c r="AD76" s="231" t="s">
        <v>963</v>
      </c>
      <c r="AE76" s="233">
        <v>5</v>
      </c>
      <c r="AF76" s="231" t="s">
        <v>788</v>
      </c>
      <c r="AG76" s="233">
        <v>3250000</v>
      </c>
      <c r="AH76" s="231" t="s">
        <v>789</v>
      </c>
      <c r="AI76" s="231" t="s">
        <v>964</v>
      </c>
      <c r="AJ76" s="231" t="s">
        <v>780</v>
      </c>
      <c r="AK76" s="231" t="s">
        <v>780</v>
      </c>
      <c r="AO76" s="381"/>
      <c r="AP76" s="245"/>
      <c r="AQ76" s="272"/>
      <c r="AR76" s="247" t="s">
        <v>426</v>
      </c>
    </row>
    <row r="77" spans="12:44" ht="15" thickBot="1">
      <c r="L77" s="231" t="s">
        <v>958</v>
      </c>
      <c r="M77" s="231" t="s">
        <v>959</v>
      </c>
      <c r="N77" s="231" t="s">
        <v>780</v>
      </c>
      <c r="O77" s="231" t="s">
        <v>780</v>
      </c>
      <c r="P77" s="231" t="s">
        <v>884</v>
      </c>
      <c r="Q77" s="231" t="s">
        <v>782</v>
      </c>
      <c r="R77" s="232">
        <v>44190</v>
      </c>
      <c r="S77" s="232">
        <v>44180</v>
      </c>
      <c r="T77" s="232">
        <v>44180</v>
      </c>
      <c r="U77" s="231" t="s">
        <v>780</v>
      </c>
      <c r="V77" s="231" t="s">
        <v>780</v>
      </c>
      <c r="W77" s="231" t="s">
        <v>780</v>
      </c>
      <c r="X77" s="231" t="s">
        <v>780</v>
      </c>
      <c r="Y77" s="231" t="s">
        <v>960</v>
      </c>
      <c r="Z77" s="231" t="s">
        <v>961</v>
      </c>
      <c r="AA77" s="231" t="s">
        <v>785</v>
      </c>
      <c r="AB77" s="233">
        <v>0</v>
      </c>
      <c r="AC77" s="231" t="s">
        <v>965</v>
      </c>
      <c r="AD77" s="231" t="s">
        <v>966</v>
      </c>
      <c r="AE77" s="233">
        <v>5</v>
      </c>
      <c r="AF77" s="231" t="s">
        <v>788</v>
      </c>
      <c r="AG77" s="233">
        <v>2500000</v>
      </c>
      <c r="AH77" s="231" t="s">
        <v>789</v>
      </c>
      <c r="AI77" s="231" t="s">
        <v>964</v>
      </c>
      <c r="AJ77" s="231" t="s">
        <v>780</v>
      </c>
      <c r="AK77" s="231" t="s">
        <v>780</v>
      </c>
      <c r="AO77" s="382"/>
      <c r="AP77" s="18"/>
      <c r="AQ77" s="388"/>
      <c r="AR77" s="244" t="s">
        <v>973</v>
      </c>
    </row>
    <row r="78" spans="12:44">
      <c r="L78" s="231" t="s">
        <v>958</v>
      </c>
      <c r="M78" s="231" t="s">
        <v>959</v>
      </c>
      <c r="N78" s="231" t="s">
        <v>780</v>
      </c>
      <c r="O78" s="231" t="s">
        <v>780</v>
      </c>
      <c r="P78" s="231" t="s">
        <v>884</v>
      </c>
      <c r="Q78" s="231" t="s">
        <v>782</v>
      </c>
      <c r="R78" s="232">
        <v>44190</v>
      </c>
      <c r="S78" s="232">
        <v>44180</v>
      </c>
      <c r="T78" s="232">
        <v>44180</v>
      </c>
      <c r="U78" s="231" t="s">
        <v>780</v>
      </c>
      <c r="V78" s="231" t="s">
        <v>780</v>
      </c>
      <c r="W78" s="231" t="s">
        <v>780</v>
      </c>
      <c r="X78" s="231" t="s">
        <v>780</v>
      </c>
      <c r="Y78" s="231" t="s">
        <v>960</v>
      </c>
      <c r="Z78" s="231" t="s">
        <v>961</v>
      </c>
      <c r="AA78" s="231" t="s">
        <v>785</v>
      </c>
      <c r="AB78" s="233">
        <v>0</v>
      </c>
      <c r="AC78" s="231" t="s">
        <v>967</v>
      </c>
      <c r="AD78" s="231" t="s">
        <v>968</v>
      </c>
      <c r="AE78" s="233">
        <v>5</v>
      </c>
      <c r="AF78" s="231" t="s">
        <v>788</v>
      </c>
      <c r="AG78" s="233">
        <v>375000</v>
      </c>
      <c r="AH78" s="231" t="s">
        <v>789</v>
      </c>
      <c r="AI78" s="231" t="s">
        <v>964</v>
      </c>
      <c r="AJ78" s="231" t="s">
        <v>780</v>
      </c>
      <c r="AK78" s="231" t="s">
        <v>780</v>
      </c>
      <c r="AO78" s="373">
        <v>23</v>
      </c>
      <c r="AP78" s="376" t="s">
        <v>978</v>
      </c>
      <c r="AQ78" s="249" t="s">
        <v>145</v>
      </c>
      <c r="AR78" s="239" t="s">
        <v>981</v>
      </c>
    </row>
    <row r="79" spans="12:44">
      <c r="AE79" s="235"/>
      <c r="AF79" s="235"/>
      <c r="AG79" s="235"/>
      <c r="AH79" s="235"/>
      <c r="AI79" s="235"/>
      <c r="AJ79" s="235"/>
      <c r="AK79" s="235"/>
      <c r="AO79" s="374"/>
      <c r="AP79" s="269"/>
      <c r="AQ79" s="221"/>
      <c r="AR79" s="238" t="s">
        <v>980</v>
      </c>
    </row>
    <row r="80" spans="12:44" ht="15" thickBot="1">
      <c r="AE80" s="235"/>
      <c r="AF80" s="235"/>
      <c r="AG80" s="235"/>
      <c r="AH80" s="235"/>
      <c r="AI80" s="235"/>
      <c r="AJ80" s="235"/>
      <c r="AK80" s="235"/>
      <c r="AO80" s="375"/>
      <c r="AP80" s="377"/>
      <c r="AQ80" s="250"/>
      <c r="AR80" s="240" t="s">
        <v>982</v>
      </c>
    </row>
    <row r="81" spans="31:44">
      <c r="AE81" s="235"/>
      <c r="AF81" s="235"/>
      <c r="AG81" s="235"/>
      <c r="AH81" s="235"/>
      <c r="AI81" s="235"/>
      <c r="AJ81" s="235"/>
      <c r="AK81" s="235"/>
      <c r="AO81" s="373">
        <v>24</v>
      </c>
      <c r="AP81" s="376" t="s">
        <v>979</v>
      </c>
      <c r="AQ81" s="378" t="s">
        <v>156</v>
      </c>
      <c r="AR81" s="24" t="s">
        <v>983</v>
      </c>
    </row>
    <row r="82" spans="31:44">
      <c r="AE82" s="235"/>
      <c r="AF82" s="235"/>
      <c r="AG82" s="235"/>
      <c r="AH82" s="235"/>
      <c r="AI82" s="235"/>
      <c r="AJ82" s="235"/>
      <c r="AK82" s="235"/>
      <c r="AO82" s="374"/>
      <c r="AP82" s="269"/>
      <c r="AQ82" s="337"/>
      <c r="AR82" s="24" t="s">
        <v>187</v>
      </c>
    </row>
    <row r="83" spans="31:44" ht="15" thickBot="1">
      <c r="AE83" s="235"/>
      <c r="AF83" s="235"/>
      <c r="AG83" s="235"/>
      <c r="AH83" s="235"/>
      <c r="AI83" s="235"/>
      <c r="AJ83" s="235"/>
      <c r="AK83" s="235"/>
      <c r="AO83" s="375"/>
      <c r="AP83" s="377"/>
      <c r="AQ83" s="379"/>
      <c r="AR83" s="25"/>
    </row>
    <row r="84" spans="31:44">
      <c r="AE84" s="235"/>
      <c r="AF84" s="235"/>
      <c r="AG84" s="235"/>
      <c r="AH84" s="235"/>
      <c r="AI84" s="235"/>
      <c r="AJ84" s="235"/>
      <c r="AK84" s="235"/>
      <c r="AO84" s="373">
        <v>25</v>
      </c>
      <c r="AP84" s="376" t="s">
        <v>776</v>
      </c>
      <c r="AQ84" s="249" t="s">
        <v>145</v>
      </c>
      <c r="AR84" s="239" t="s">
        <v>218</v>
      </c>
    </row>
    <row r="85" spans="31:44">
      <c r="AE85" s="235"/>
      <c r="AF85" s="235"/>
      <c r="AG85" s="235"/>
      <c r="AH85" s="235"/>
      <c r="AI85" s="235"/>
      <c r="AJ85" s="235"/>
      <c r="AK85" s="235"/>
      <c r="AO85" s="374"/>
      <c r="AP85" s="269"/>
      <c r="AQ85" s="251" t="s">
        <v>160</v>
      </c>
      <c r="AR85" s="238" t="s">
        <v>157</v>
      </c>
    </row>
    <row r="86" spans="31:44" ht="15" thickBot="1">
      <c r="AE86" s="235"/>
      <c r="AF86" s="235"/>
      <c r="AG86" s="235"/>
      <c r="AH86" s="235"/>
      <c r="AI86" s="235"/>
      <c r="AJ86" s="235"/>
      <c r="AK86" s="235"/>
      <c r="AO86" s="375"/>
      <c r="AP86" s="377"/>
      <c r="AQ86" s="250"/>
      <c r="AR86" s="240" t="s">
        <v>410</v>
      </c>
    </row>
    <row r="87" spans="31:44">
      <c r="AE87" s="235"/>
      <c r="AF87" s="235"/>
      <c r="AG87" s="235"/>
      <c r="AH87" s="235"/>
      <c r="AI87" s="235"/>
      <c r="AJ87" s="235"/>
      <c r="AK87" s="235"/>
      <c r="AO87" s="373">
        <v>26</v>
      </c>
      <c r="AP87" s="376" t="s">
        <v>84</v>
      </c>
      <c r="AQ87" s="378" t="s">
        <v>156</v>
      </c>
      <c r="AR87" s="239" t="s">
        <v>218</v>
      </c>
    </row>
    <row r="88" spans="31:44">
      <c r="AE88" s="235"/>
      <c r="AF88" s="235"/>
      <c r="AG88" s="235"/>
      <c r="AH88" s="235"/>
      <c r="AI88" s="235"/>
      <c r="AJ88" s="235"/>
      <c r="AK88" s="235"/>
      <c r="AO88" s="374"/>
      <c r="AP88" s="269"/>
      <c r="AQ88" s="337"/>
      <c r="AR88" s="238" t="s">
        <v>236</v>
      </c>
    </row>
    <row r="89" spans="31:44" ht="15" thickBot="1">
      <c r="AE89" s="235"/>
      <c r="AF89" s="235"/>
      <c r="AG89" s="235"/>
      <c r="AH89" s="235"/>
      <c r="AI89" s="235"/>
      <c r="AJ89" s="235"/>
      <c r="AK89" s="235"/>
      <c r="AO89" s="375"/>
      <c r="AP89" s="377"/>
      <c r="AQ89" s="379"/>
      <c r="AR89" s="240" t="s">
        <v>237</v>
      </c>
    </row>
    <row r="90" spans="31:44">
      <c r="AE90" s="235"/>
      <c r="AF90" s="235"/>
      <c r="AG90" s="235"/>
      <c r="AH90" s="235"/>
      <c r="AI90" s="235"/>
      <c r="AJ90" s="235"/>
      <c r="AK90" s="235"/>
    </row>
    <row r="91" spans="31:44">
      <c r="AE91" s="235"/>
      <c r="AF91" s="235"/>
      <c r="AG91" s="235"/>
      <c r="AH91" s="235"/>
      <c r="AI91" s="235"/>
      <c r="AJ91" s="235"/>
      <c r="AK91" s="235"/>
    </row>
    <row r="92" spans="31:44">
      <c r="AE92" s="235"/>
      <c r="AF92" s="235"/>
      <c r="AG92" s="235"/>
      <c r="AH92" s="235"/>
      <c r="AI92" s="235"/>
      <c r="AJ92" s="235"/>
      <c r="AK92" s="235"/>
    </row>
    <row r="93" spans="31:44">
      <c r="AE93" s="235"/>
      <c r="AF93" s="235"/>
      <c r="AG93" s="235"/>
      <c r="AH93" s="235"/>
      <c r="AI93" s="235"/>
      <c r="AJ93" s="235"/>
      <c r="AK93" s="235"/>
    </row>
    <row r="94" spans="31:44">
      <c r="AE94" s="235"/>
      <c r="AF94" s="235"/>
      <c r="AG94" s="235"/>
      <c r="AH94" s="235"/>
      <c r="AI94" s="235"/>
      <c r="AJ94" s="235"/>
      <c r="AK94" s="235"/>
    </row>
    <row r="95" spans="31:44">
      <c r="AE95" s="235"/>
      <c r="AF95" s="235"/>
      <c r="AG95" s="235"/>
      <c r="AH95" s="235"/>
      <c r="AI95" s="235"/>
      <c r="AJ95" s="235"/>
      <c r="AK95" s="235"/>
    </row>
    <row r="96" spans="31:44">
      <c r="AE96" s="235"/>
      <c r="AF96" s="235"/>
      <c r="AG96" s="235"/>
      <c r="AH96" s="235"/>
      <c r="AI96" s="235"/>
      <c r="AJ96" s="235"/>
      <c r="AK96" s="235"/>
    </row>
    <row r="97" spans="31:37">
      <c r="AE97" s="235"/>
      <c r="AF97" s="235"/>
      <c r="AG97" s="235"/>
      <c r="AH97" s="235"/>
      <c r="AI97" s="235"/>
      <c r="AJ97" s="235"/>
      <c r="AK97" s="235"/>
    </row>
    <row r="98" spans="31:37">
      <c r="AE98" s="235"/>
      <c r="AF98" s="235"/>
      <c r="AG98" s="235"/>
      <c r="AH98" s="235"/>
      <c r="AI98" s="235"/>
      <c r="AJ98" s="235"/>
      <c r="AK98" s="235"/>
    </row>
    <row r="99" spans="31:37">
      <c r="AE99" s="235"/>
      <c r="AF99" s="235"/>
      <c r="AG99" s="235"/>
      <c r="AH99" s="235"/>
      <c r="AI99" s="235"/>
      <c r="AJ99" s="235"/>
      <c r="AK99" s="235"/>
    </row>
    <row r="100" spans="31:37">
      <c r="AE100" s="235"/>
      <c r="AF100" s="235"/>
      <c r="AG100" s="235"/>
      <c r="AH100" s="235"/>
      <c r="AI100" s="235"/>
      <c r="AJ100" s="235"/>
      <c r="AK100" s="235"/>
    </row>
    <row r="101" spans="31:37">
      <c r="AE101" s="235"/>
      <c r="AF101" s="235"/>
      <c r="AG101" s="235"/>
      <c r="AH101" s="235"/>
      <c r="AI101" s="235"/>
      <c r="AJ101" s="235"/>
      <c r="AK101" s="235"/>
    </row>
  </sheetData>
  <mergeCells count="71">
    <mergeCell ref="AO84:AO86"/>
    <mergeCell ref="AP84:AP86"/>
    <mergeCell ref="AO87:AO89"/>
    <mergeCell ref="AP87:AP89"/>
    <mergeCell ref="AQ87:AQ89"/>
    <mergeCell ref="AO78:AO80"/>
    <mergeCell ref="AP81:AP83"/>
    <mergeCell ref="AP78:AP80"/>
    <mergeCell ref="AQ81:AQ83"/>
    <mergeCell ref="AO40:AO42"/>
    <mergeCell ref="AP40:AP42"/>
    <mergeCell ref="AQ40:AQ42"/>
    <mergeCell ref="AO73:AO77"/>
    <mergeCell ref="AO81:AO83"/>
    <mergeCell ref="AO64:AO68"/>
    <mergeCell ref="AO60:AO63"/>
    <mergeCell ref="AQ64:AQ68"/>
    <mergeCell ref="AQ73:AQ77"/>
    <mergeCell ref="AQ69:AQ72"/>
    <mergeCell ref="AO58:AO59"/>
    <mergeCell ref="AQ58:AQ59"/>
    <mergeCell ref="AO69:AO72"/>
    <mergeCell ref="AO54:AO55"/>
    <mergeCell ref="AO31:AO33"/>
    <mergeCell ref="AO25:AO26"/>
    <mergeCell ref="AO20:AO22"/>
    <mergeCell ref="AO11:AO12"/>
    <mergeCell ref="AO8:AR8"/>
    <mergeCell ref="AO9:AR9"/>
    <mergeCell ref="AO10:AR10"/>
    <mergeCell ref="AO15:AO17"/>
    <mergeCell ref="AP15:AP17"/>
    <mergeCell ref="AQ15:AQ17"/>
    <mergeCell ref="AQ60:AQ61"/>
    <mergeCell ref="AQ54:AQ55"/>
    <mergeCell ref="AR54:AR55"/>
    <mergeCell ref="AO56:AR56"/>
    <mergeCell ref="AO57:AR57"/>
    <mergeCell ref="AO52:AO53"/>
    <mergeCell ref="AP52:AP53"/>
    <mergeCell ref="AQ52:AQ53"/>
    <mergeCell ref="AP31:AP33"/>
    <mergeCell ref="AO34:AO36"/>
    <mergeCell ref="AP34:AP36"/>
    <mergeCell ref="AO37:AO39"/>
    <mergeCell ref="AP37:AP39"/>
    <mergeCell ref="AQ37:AQ39"/>
    <mergeCell ref="AO43:AO45"/>
    <mergeCell ref="AP43:AP45"/>
    <mergeCell ref="AQ43:AQ45"/>
    <mergeCell ref="AO46:AO51"/>
    <mergeCell ref="AP46:AP51"/>
    <mergeCell ref="AQ46:AQ51"/>
    <mergeCell ref="AP25:AP26"/>
    <mergeCell ref="AO27:AO28"/>
    <mergeCell ref="AP27:AP28"/>
    <mergeCell ref="AO29:AO30"/>
    <mergeCell ref="AP29:AP30"/>
    <mergeCell ref="AP20:AP22"/>
    <mergeCell ref="AQ20:AQ22"/>
    <mergeCell ref="AO23:AO24"/>
    <mergeCell ref="AP23:AP24"/>
    <mergeCell ref="AQ23:AQ24"/>
    <mergeCell ref="AP11:AP12"/>
    <mergeCell ref="AQ11:AQ12"/>
    <mergeCell ref="AO18:AO19"/>
    <mergeCell ref="AP18:AP19"/>
    <mergeCell ref="AQ18:AQ19"/>
    <mergeCell ref="AO13:AO14"/>
    <mergeCell ref="AP13:AP14"/>
    <mergeCell ref="AQ13:AQ14"/>
  </mergeCells>
  <hyperlinks>
    <hyperlink ref="A4" location="Sheet1!A1" display="MỤC LỤC" xr:uid="{00000000-0004-0000-0500-000000000000}"/>
  </hyperlink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D82"/>
  <sheetViews>
    <sheetView topLeftCell="A10" zoomScale="70" zoomScaleNormal="70" workbookViewId="0">
      <selection activeCell="U88" sqref="U88"/>
    </sheetView>
  </sheetViews>
  <sheetFormatPr defaultColWidth="8.88671875" defaultRowHeight="14.4"/>
  <cols>
    <col min="1" max="1" width="8.88671875" style="9"/>
    <col min="2" max="2" width="5.6640625" style="9" customWidth="1"/>
    <col min="3" max="3" width="8.88671875" style="9"/>
    <col min="4" max="4" width="11.109375" style="9" customWidth="1"/>
    <col min="5" max="5" width="15" style="9" customWidth="1"/>
    <col min="6" max="6" width="5.33203125" style="9" customWidth="1"/>
    <col min="7" max="7" width="13.6640625" style="9" customWidth="1"/>
    <col min="8" max="8" width="4.33203125" style="9" customWidth="1"/>
    <col min="9" max="9" width="8.88671875" style="9"/>
    <col min="10" max="10" width="9" style="9" bestFit="1" customWidth="1"/>
    <col min="11" max="11" width="10.109375" style="9" bestFit="1" customWidth="1"/>
    <col min="12" max="13" width="10.5546875" style="9" bestFit="1" customWidth="1"/>
    <col min="14" max="14" width="12.109375" style="9" bestFit="1" customWidth="1"/>
    <col min="15" max="15" width="10.6640625" style="9" customWidth="1"/>
    <col min="16" max="26" width="8.88671875" style="9"/>
    <col min="27" max="27" width="8" style="9" bestFit="1" customWidth="1"/>
    <col min="28" max="28" width="19.5546875" style="9" bestFit="1" customWidth="1"/>
    <col min="29" max="29" width="21.6640625" style="9" bestFit="1" customWidth="1"/>
    <col min="30" max="30" width="95.88671875" style="9" customWidth="1"/>
    <col min="31" max="16384" width="8.88671875" style="9"/>
  </cols>
  <sheetData>
    <row r="1" spans="1:30">
      <c r="A1" s="8" t="s">
        <v>116</v>
      </c>
      <c r="D1" s="36" t="s">
        <v>734</v>
      </c>
    </row>
    <row r="2" spans="1:30" ht="15" thickBot="1">
      <c r="B2" s="1" t="s">
        <v>4</v>
      </c>
      <c r="J2" s="100" t="s">
        <v>6</v>
      </c>
      <c r="K2" s="84"/>
      <c r="L2" s="71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5"/>
      <c r="AA2" s="1" t="s">
        <v>327</v>
      </c>
    </row>
    <row r="3" spans="1:30" ht="15.75" customHeight="1" thickBot="1">
      <c r="B3" s="11"/>
      <c r="C3" s="12"/>
      <c r="D3" s="12"/>
      <c r="E3" s="12"/>
      <c r="F3" s="12"/>
      <c r="G3" s="12"/>
      <c r="H3" s="13"/>
      <c r="J3" s="287"/>
      <c r="K3" s="287"/>
      <c r="L3" s="413" t="s">
        <v>91</v>
      </c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5"/>
      <c r="AA3" s="82" t="s">
        <v>133</v>
      </c>
      <c r="AB3" s="83" t="s">
        <v>134</v>
      </c>
      <c r="AC3" s="83" t="s">
        <v>135</v>
      </c>
      <c r="AD3" s="83" t="s">
        <v>136</v>
      </c>
    </row>
    <row r="4" spans="1:30" ht="15" customHeight="1" thickBot="1">
      <c r="B4" s="14"/>
      <c r="C4" s="15" t="s">
        <v>117</v>
      </c>
      <c r="D4" s="15"/>
      <c r="E4" s="16"/>
      <c r="F4" s="15"/>
      <c r="G4" s="15"/>
      <c r="H4" s="17"/>
      <c r="J4" s="287"/>
      <c r="K4" s="287"/>
      <c r="L4" s="416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8"/>
      <c r="AA4" s="401" t="s">
        <v>251</v>
      </c>
      <c r="AB4" s="402"/>
      <c r="AC4" s="402"/>
      <c r="AD4" s="403"/>
    </row>
    <row r="5" spans="1:30" ht="15.75" customHeight="1" thickBot="1">
      <c r="B5" s="14"/>
      <c r="C5" s="15" t="s">
        <v>66</v>
      </c>
      <c r="D5" s="15"/>
      <c r="E5" s="16"/>
      <c r="F5" s="15" t="s">
        <v>5</v>
      </c>
      <c r="G5" s="16"/>
      <c r="H5" s="17"/>
      <c r="J5" s="287"/>
      <c r="K5" s="287"/>
      <c r="L5" s="416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8"/>
      <c r="AA5" s="72" t="s">
        <v>400</v>
      </c>
      <c r="AB5" s="27" t="s">
        <v>76</v>
      </c>
      <c r="AC5" s="27" t="s">
        <v>143</v>
      </c>
      <c r="AD5" s="27" t="s">
        <v>287</v>
      </c>
    </row>
    <row r="6" spans="1:30" ht="15.75" customHeight="1" thickBot="1">
      <c r="B6" s="14"/>
      <c r="C6" s="15" t="s">
        <v>118</v>
      </c>
      <c r="D6" s="15"/>
      <c r="E6" s="16"/>
      <c r="F6" s="15" t="s">
        <v>5</v>
      </c>
      <c r="G6" s="16"/>
      <c r="H6" s="17"/>
      <c r="J6" s="287"/>
      <c r="K6" s="287"/>
      <c r="L6" s="419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1"/>
      <c r="AA6" s="335" t="s">
        <v>401</v>
      </c>
      <c r="AB6" s="268" t="s">
        <v>146</v>
      </c>
      <c r="AC6" s="268" t="s">
        <v>143</v>
      </c>
      <c r="AD6" s="26" t="s">
        <v>205</v>
      </c>
    </row>
    <row r="7" spans="1:30" ht="16.2" thickBot="1">
      <c r="B7" s="14"/>
      <c r="C7" s="15" t="s">
        <v>125</v>
      </c>
      <c r="D7" s="15"/>
      <c r="E7" s="16"/>
      <c r="F7" s="15" t="s">
        <v>5</v>
      </c>
      <c r="G7" s="16"/>
      <c r="H7" s="17"/>
      <c r="J7" s="291" t="s">
        <v>29</v>
      </c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AA7" s="337"/>
      <c r="AB7" s="269"/>
      <c r="AC7" s="269"/>
      <c r="AD7" s="26" t="s">
        <v>288</v>
      </c>
    </row>
    <row r="8" spans="1:30" ht="15" thickBot="1">
      <c r="B8" s="14"/>
      <c r="C8" s="15" t="s">
        <v>126</v>
      </c>
      <c r="D8" s="15"/>
      <c r="E8" s="18"/>
      <c r="F8" s="15" t="s">
        <v>5</v>
      </c>
      <c r="G8" s="18"/>
      <c r="H8" s="17"/>
      <c r="J8" s="389" t="s">
        <v>607</v>
      </c>
      <c r="K8" s="267"/>
      <c r="L8" s="267"/>
      <c r="M8" s="267"/>
      <c r="N8" s="292" t="s">
        <v>363</v>
      </c>
      <c r="O8" s="292"/>
      <c r="P8" s="292"/>
      <c r="Q8" s="292"/>
      <c r="R8" s="292" t="s">
        <v>368</v>
      </c>
      <c r="S8" s="292"/>
      <c r="T8" s="292"/>
      <c r="U8" s="292"/>
      <c r="V8" s="292"/>
      <c r="W8" s="292"/>
      <c r="X8" s="292"/>
      <c r="Y8" s="292"/>
      <c r="AA8" s="336"/>
      <c r="AB8" s="270"/>
      <c r="AC8" s="270"/>
      <c r="AD8" s="27" t="s">
        <v>148</v>
      </c>
    </row>
    <row r="9" spans="1:30" ht="15" thickBot="1">
      <c r="B9" s="14"/>
      <c r="C9" s="15" t="s">
        <v>129</v>
      </c>
      <c r="D9" s="15"/>
      <c r="E9" s="18"/>
      <c r="F9" s="15" t="s">
        <v>5</v>
      </c>
      <c r="G9" s="15"/>
      <c r="H9" s="17"/>
      <c r="J9" s="112" t="s">
        <v>606</v>
      </c>
      <c r="K9" s="44"/>
      <c r="L9" s="44"/>
      <c r="M9" s="44"/>
      <c r="N9" s="292" t="s">
        <v>364</v>
      </c>
      <c r="O9" s="292"/>
      <c r="P9" s="292"/>
      <c r="Q9" s="292"/>
      <c r="R9" s="292" t="s">
        <v>369</v>
      </c>
      <c r="S9" s="292"/>
      <c r="T9" s="292"/>
      <c r="U9" s="292"/>
      <c r="V9" s="292"/>
      <c r="W9" s="292"/>
      <c r="X9" s="292"/>
      <c r="Y9" s="292"/>
      <c r="AA9" s="335" t="s">
        <v>402</v>
      </c>
      <c r="AB9" s="268" t="s">
        <v>149</v>
      </c>
      <c r="AC9" s="268" t="s">
        <v>143</v>
      </c>
      <c r="AD9" s="26" t="s">
        <v>205</v>
      </c>
    </row>
    <row r="10" spans="1:30" ht="15.75" customHeight="1" thickBot="1">
      <c r="B10" s="14"/>
      <c r="C10" s="15" t="s">
        <v>130</v>
      </c>
      <c r="D10" s="15"/>
      <c r="E10" s="18"/>
      <c r="F10" s="15" t="s">
        <v>5</v>
      </c>
      <c r="G10" s="15"/>
      <c r="H10" s="17"/>
      <c r="J10" s="266" t="s">
        <v>452</v>
      </c>
      <c r="K10" s="266"/>
      <c r="L10" s="266"/>
      <c r="M10" s="266"/>
      <c r="N10" s="292" t="s">
        <v>365</v>
      </c>
      <c r="O10" s="292"/>
      <c r="P10" s="292"/>
      <c r="Q10" s="292"/>
      <c r="R10" s="292" t="s">
        <v>370</v>
      </c>
      <c r="S10" s="292"/>
      <c r="T10" s="292"/>
      <c r="U10" s="292"/>
      <c r="V10" s="292"/>
      <c r="W10" s="292"/>
      <c r="X10" s="292"/>
      <c r="Y10" s="292"/>
      <c r="AA10" s="337"/>
      <c r="AB10" s="269"/>
      <c r="AC10" s="269"/>
      <c r="AD10" s="26" t="s">
        <v>289</v>
      </c>
    </row>
    <row r="11" spans="1:30" ht="15" thickBot="1">
      <c r="B11" s="14"/>
      <c r="C11" s="15" t="s">
        <v>121</v>
      </c>
      <c r="D11" s="15"/>
      <c r="E11" s="18"/>
      <c r="F11" s="15" t="s">
        <v>5</v>
      </c>
      <c r="G11" s="16"/>
      <c r="H11" s="17"/>
      <c r="J11" s="266"/>
      <c r="K11" s="266"/>
      <c r="L11" s="266"/>
      <c r="M11" s="266"/>
      <c r="N11" s="292" t="s">
        <v>366</v>
      </c>
      <c r="O11" s="292"/>
      <c r="P11" s="292"/>
      <c r="Q11" s="292"/>
      <c r="R11" s="292" t="s">
        <v>608</v>
      </c>
      <c r="S11" s="292"/>
      <c r="T11" s="292"/>
      <c r="U11" s="292"/>
      <c r="V11" s="292"/>
      <c r="W11" s="292"/>
      <c r="X11" s="292"/>
      <c r="Y11" s="292"/>
      <c r="AA11" s="336"/>
      <c r="AB11" s="270"/>
      <c r="AC11" s="270"/>
      <c r="AD11" s="27" t="s">
        <v>148</v>
      </c>
    </row>
    <row r="12" spans="1:30" ht="15" thickBot="1">
      <c r="B12" s="19"/>
      <c r="C12" s="20"/>
      <c r="D12" s="20"/>
      <c r="E12" s="20"/>
      <c r="F12" s="20"/>
      <c r="G12" s="20"/>
      <c r="H12" s="21"/>
      <c r="J12" s="266"/>
      <c r="K12" s="266"/>
      <c r="L12" s="266"/>
      <c r="M12" s="266"/>
      <c r="N12" s="292" t="s">
        <v>367</v>
      </c>
      <c r="O12" s="292"/>
      <c r="P12" s="292"/>
      <c r="Q12" s="292"/>
      <c r="R12" s="292" t="s">
        <v>371</v>
      </c>
      <c r="S12" s="292"/>
      <c r="T12" s="292"/>
      <c r="U12" s="292"/>
      <c r="V12" s="292"/>
      <c r="W12" s="292"/>
      <c r="X12" s="292"/>
      <c r="Y12" s="292"/>
      <c r="AA12" s="335" t="s">
        <v>403</v>
      </c>
      <c r="AB12" s="268" t="s">
        <v>93</v>
      </c>
      <c r="AC12" s="268" t="s">
        <v>143</v>
      </c>
      <c r="AD12" s="26" t="s">
        <v>205</v>
      </c>
    </row>
    <row r="13" spans="1:30" ht="16.2" thickBot="1">
      <c r="J13" s="291" t="s">
        <v>92</v>
      </c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AA13" s="336"/>
      <c r="AB13" s="270"/>
      <c r="AC13" s="270"/>
      <c r="AD13" s="27" t="s">
        <v>290</v>
      </c>
    </row>
    <row r="14" spans="1:30">
      <c r="B14" s="399" t="s">
        <v>12</v>
      </c>
      <c r="C14" s="400"/>
      <c r="D14" s="283" t="s">
        <v>25</v>
      </c>
      <c r="E14" s="284"/>
      <c r="F14" s="284"/>
      <c r="G14" s="284"/>
      <c r="H14" s="285"/>
      <c r="J14" s="84" t="s">
        <v>372</v>
      </c>
      <c r="K14" s="286" t="s">
        <v>373</v>
      </c>
      <c r="L14" s="286"/>
      <c r="M14" s="286"/>
      <c r="N14" s="286"/>
      <c r="O14" s="286"/>
      <c r="P14" s="56" t="s">
        <v>374</v>
      </c>
      <c r="Q14" s="73"/>
      <c r="R14" s="56" t="s">
        <v>375</v>
      </c>
      <c r="S14" s="56"/>
      <c r="T14" s="56" t="s">
        <v>376</v>
      </c>
      <c r="U14" s="56"/>
      <c r="V14" s="205" t="s">
        <v>732</v>
      </c>
      <c r="W14" s="205"/>
      <c r="X14" s="205" t="s">
        <v>733</v>
      </c>
      <c r="Y14" s="205"/>
      <c r="AA14" s="335" t="s">
        <v>404</v>
      </c>
      <c r="AB14" s="268" t="s">
        <v>252</v>
      </c>
      <c r="AC14" s="268" t="s">
        <v>140</v>
      </c>
      <c r="AD14" s="26" t="s">
        <v>205</v>
      </c>
    </row>
    <row r="15" spans="1:30" ht="15" thickBot="1">
      <c r="B15" s="399" t="s">
        <v>13</v>
      </c>
      <c r="C15" s="400"/>
      <c r="D15" s="283" t="s">
        <v>23</v>
      </c>
      <c r="E15" s="284"/>
      <c r="F15" s="284"/>
      <c r="G15" s="284"/>
      <c r="H15" s="285"/>
      <c r="J15" s="99" t="s">
        <v>33</v>
      </c>
      <c r="K15" s="286" t="s">
        <v>100</v>
      </c>
      <c r="L15" s="286"/>
      <c r="M15" s="286"/>
      <c r="N15" s="286"/>
      <c r="O15" s="286"/>
      <c r="P15" s="404" t="s">
        <v>609</v>
      </c>
      <c r="Q15" s="286"/>
      <c r="R15" s="257"/>
      <c r="S15" s="257"/>
      <c r="T15" s="309"/>
      <c r="U15" s="309"/>
      <c r="V15" s="309"/>
      <c r="W15" s="309"/>
      <c r="X15" s="309"/>
      <c r="Y15" s="309"/>
      <c r="AA15" s="336"/>
      <c r="AB15" s="270"/>
      <c r="AC15" s="270"/>
      <c r="AD15" s="27" t="s">
        <v>291</v>
      </c>
    </row>
    <row r="16" spans="1:30">
      <c r="B16" s="399" t="s">
        <v>14</v>
      </c>
      <c r="C16" s="400"/>
      <c r="D16" s="283" t="s">
        <v>24</v>
      </c>
      <c r="E16" s="284"/>
      <c r="F16" s="284"/>
      <c r="G16" s="284"/>
      <c r="H16" s="285"/>
      <c r="J16" s="99" t="s">
        <v>35</v>
      </c>
      <c r="K16" s="286" t="s">
        <v>101</v>
      </c>
      <c r="L16" s="286"/>
      <c r="M16" s="286"/>
      <c r="N16" s="286"/>
      <c r="O16" s="286"/>
      <c r="P16" s="404" t="s">
        <v>609</v>
      </c>
      <c r="Q16" s="286"/>
      <c r="R16" s="257"/>
      <c r="S16" s="257"/>
      <c r="T16" s="309"/>
      <c r="U16" s="309"/>
      <c r="V16" s="309"/>
      <c r="W16" s="309"/>
      <c r="X16" s="309"/>
      <c r="Y16" s="309"/>
      <c r="AA16" s="335" t="s">
        <v>405</v>
      </c>
      <c r="AB16" s="268" t="s">
        <v>94</v>
      </c>
      <c r="AC16" s="268" t="s">
        <v>143</v>
      </c>
      <c r="AD16" s="26" t="s">
        <v>205</v>
      </c>
    </row>
    <row r="17" spans="2:30" ht="15" thickBot="1">
      <c r="B17" s="398" t="s">
        <v>15</v>
      </c>
      <c r="C17" s="398"/>
      <c r="D17" s="283" t="s">
        <v>16</v>
      </c>
      <c r="E17" s="284"/>
      <c r="F17" s="284"/>
      <c r="G17" s="284"/>
      <c r="H17" s="285"/>
      <c r="J17" s="99" t="s">
        <v>37</v>
      </c>
      <c r="K17" s="287"/>
      <c r="L17" s="287"/>
      <c r="M17" s="287"/>
      <c r="N17" s="287"/>
      <c r="O17" s="287"/>
      <c r="P17" s="286"/>
      <c r="Q17" s="286"/>
      <c r="R17" s="257"/>
      <c r="S17" s="257"/>
      <c r="T17" s="309"/>
      <c r="U17" s="309"/>
      <c r="V17" s="309"/>
      <c r="W17" s="309"/>
      <c r="X17" s="309"/>
      <c r="Y17" s="309"/>
      <c r="AA17" s="336"/>
      <c r="AB17" s="270"/>
      <c r="AC17" s="270"/>
      <c r="AD17" s="27" t="s">
        <v>292</v>
      </c>
    </row>
    <row r="18" spans="2:30">
      <c r="B18" s="398" t="s">
        <v>11</v>
      </c>
      <c r="C18" s="398"/>
      <c r="D18" s="283" t="s">
        <v>21</v>
      </c>
      <c r="E18" s="284"/>
      <c r="F18" s="284"/>
      <c r="G18" s="284"/>
      <c r="H18" s="285"/>
      <c r="J18" s="99" t="s">
        <v>38</v>
      </c>
      <c r="K18" s="287"/>
      <c r="L18" s="287"/>
      <c r="M18" s="287"/>
      <c r="N18" s="287"/>
      <c r="O18" s="287"/>
      <c r="P18" s="286"/>
      <c r="Q18" s="286"/>
      <c r="R18" s="257"/>
      <c r="S18" s="257"/>
      <c r="T18" s="309"/>
      <c r="U18" s="309"/>
      <c r="V18" s="309"/>
      <c r="W18" s="309"/>
      <c r="X18" s="309"/>
      <c r="Y18" s="309"/>
      <c r="AA18" s="335" t="s">
        <v>406</v>
      </c>
      <c r="AB18" s="268" t="s">
        <v>253</v>
      </c>
      <c r="AC18" s="268" t="s">
        <v>143</v>
      </c>
      <c r="AD18" s="26" t="s">
        <v>205</v>
      </c>
    </row>
    <row r="19" spans="2:30" ht="15" thickBot="1">
      <c r="B19" s="398" t="s">
        <v>17</v>
      </c>
      <c r="C19" s="398"/>
      <c r="D19" s="283" t="s">
        <v>22</v>
      </c>
      <c r="E19" s="284"/>
      <c r="F19" s="284"/>
      <c r="G19" s="284"/>
      <c r="H19" s="285"/>
      <c r="J19" s="99" t="s">
        <v>39</v>
      </c>
      <c r="K19" s="287"/>
      <c r="L19" s="287"/>
      <c r="M19" s="287"/>
      <c r="N19" s="287"/>
      <c r="O19" s="287"/>
      <c r="P19" s="286"/>
      <c r="Q19" s="286"/>
      <c r="R19" s="257"/>
      <c r="S19" s="257"/>
      <c r="T19" s="309"/>
      <c r="U19" s="309"/>
      <c r="V19" s="309"/>
      <c r="W19" s="309"/>
      <c r="X19" s="309"/>
      <c r="Y19" s="309"/>
      <c r="AA19" s="336"/>
      <c r="AB19" s="270"/>
      <c r="AC19" s="270"/>
      <c r="AD19" s="27" t="s">
        <v>293</v>
      </c>
    </row>
    <row r="20" spans="2:30">
      <c r="B20" s="394" t="s">
        <v>18</v>
      </c>
      <c r="C20" s="394"/>
      <c r="D20" s="396" t="s">
        <v>19</v>
      </c>
      <c r="E20" s="396"/>
      <c r="F20" s="396"/>
      <c r="G20" s="396"/>
      <c r="H20" s="396"/>
      <c r="J20" s="99" t="s">
        <v>40</v>
      </c>
      <c r="K20" s="287"/>
      <c r="L20" s="287"/>
      <c r="M20" s="287"/>
      <c r="N20" s="287"/>
      <c r="O20" s="287"/>
      <c r="P20" s="286"/>
      <c r="Q20" s="286"/>
      <c r="R20" s="257"/>
      <c r="S20" s="257"/>
      <c r="T20" s="309"/>
      <c r="U20" s="309"/>
      <c r="V20" s="309"/>
      <c r="W20" s="309"/>
      <c r="X20" s="309"/>
      <c r="Y20" s="309"/>
      <c r="AA20" s="335" t="s">
        <v>407</v>
      </c>
      <c r="AB20" s="268" t="s">
        <v>254</v>
      </c>
      <c r="AC20" s="268" t="s">
        <v>143</v>
      </c>
      <c r="AD20" s="26" t="s">
        <v>205</v>
      </c>
    </row>
    <row r="21" spans="2:30" ht="16.2" thickBot="1">
      <c r="B21" s="395"/>
      <c r="C21" s="395"/>
      <c r="D21" s="397"/>
      <c r="E21" s="397"/>
      <c r="F21" s="397"/>
      <c r="G21" s="397"/>
      <c r="H21" s="397"/>
      <c r="J21" s="291" t="s">
        <v>95</v>
      </c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AA21" s="336"/>
      <c r="AB21" s="270"/>
      <c r="AC21" s="270"/>
      <c r="AD21" s="27" t="s">
        <v>294</v>
      </c>
    </row>
    <row r="22" spans="2:30" ht="28.8">
      <c r="J22" s="38" t="s">
        <v>377</v>
      </c>
      <c r="K22" s="111" t="s">
        <v>697</v>
      </c>
      <c r="L22" s="111" t="s">
        <v>698</v>
      </c>
      <c r="M22" s="111" t="s">
        <v>699</v>
      </c>
      <c r="N22" s="108" t="s">
        <v>700</v>
      </c>
      <c r="O22" s="110" t="s">
        <v>701</v>
      </c>
      <c r="P22" s="111" t="s">
        <v>702</v>
      </c>
      <c r="Q22" s="391" t="s">
        <v>703</v>
      </c>
      <c r="R22" s="392"/>
      <c r="S22" s="393" t="s">
        <v>704</v>
      </c>
      <c r="T22" s="287"/>
      <c r="U22" s="287"/>
      <c r="V22" s="287"/>
      <c r="W22" s="287"/>
      <c r="X22" s="287"/>
      <c r="Y22" s="287"/>
      <c r="AA22" s="335" t="s">
        <v>408</v>
      </c>
      <c r="AB22" s="268" t="s">
        <v>255</v>
      </c>
      <c r="AC22" s="268" t="s">
        <v>143</v>
      </c>
      <c r="AD22" s="26" t="s">
        <v>205</v>
      </c>
    </row>
    <row r="23" spans="2:30" ht="15" customHeight="1" thickBot="1">
      <c r="J23" s="113">
        <v>1</v>
      </c>
      <c r="K23" s="74">
        <v>100000012</v>
      </c>
      <c r="L23" s="75">
        <v>42845</v>
      </c>
      <c r="M23" s="75">
        <v>42845</v>
      </c>
      <c r="N23" s="76">
        <v>2000000</v>
      </c>
      <c r="O23" s="76"/>
      <c r="P23" s="73"/>
      <c r="Q23" s="287"/>
      <c r="R23" s="287"/>
      <c r="S23" s="412"/>
      <c r="T23" s="412"/>
      <c r="U23" s="412"/>
      <c r="V23" s="412"/>
      <c r="W23" s="412"/>
      <c r="X23" s="412"/>
      <c r="Y23" s="412"/>
      <c r="AA23" s="336"/>
      <c r="AB23" s="270"/>
      <c r="AC23" s="270"/>
      <c r="AD23" s="27" t="s">
        <v>295</v>
      </c>
    </row>
    <row r="24" spans="2:30">
      <c r="J24" s="99">
        <v>2</v>
      </c>
      <c r="K24" s="56"/>
      <c r="L24" s="56"/>
      <c r="M24" s="56"/>
      <c r="N24" s="56"/>
      <c r="O24" s="56"/>
      <c r="P24" s="56"/>
      <c r="Q24" s="255"/>
      <c r="R24" s="255"/>
      <c r="S24" s="287"/>
      <c r="T24" s="287"/>
      <c r="U24" s="287"/>
      <c r="V24" s="287"/>
      <c r="W24" s="287"/>
      <c r="X24" s="287"/>
      <c r="Y24" s="287"/>
      <c r="AA24" s="335" t="s">
        <v>409</v>
      </c>
      <c r="AB24" s="268" t="s">
        <v>256</v>
      </c>
      <c r="AC24" s="268" t="s">
        <v>202</v>
      </c>
      <c r="AD24" s="26" t="s">
        <v>205</v>
      </c>
    </row>
    <row r="25" spans="2:30">
      <c r="J25" s="99">
        <v>3</v>
      </c>
      <c r="K25" s="56"/>
      <c r="L25" s="56"/>
      <c r="M25" s="56"/>
      <c r="N25" s="56"/>
      <c r="O25" s="56"/>
      <c r="P25" s="56"/>
      <c r="Q25" s="255"/>
      <c r="R25" s="255"/>
      <c r="S25" s="287"/>
      <c r="T25" s="287"/>
      <c r="U25" s="287"/>
      <c r="V25" s="287"/>
      <c r="W25" s="287"/>
      <c r="X25" s="287"/>
      <c r="Y25" s="287"/>
      <c r="AA25" s="337"/>
      <c r="AB25" s="269"/>
      <c r="AC25" s="269"/>
      <c r="AD25" s="26" t="s">
        <v>257</v>
      </c>
    </row>
    <row r="26" spans="2:30">
      <c r="J26" s="99">
        <v>4</v>
      </c>
      <c r="K26" s="56"/>
      <c r="L26" s="56"/>
      <c r="M26" s="56"/>
      <c r="N26" s="56"/>
      <c r="O26" s="56"/>
      <c r="P26" s="56"/>
      <c r="Q26" s="255"/>
      <c r="R26" s="255"/>
      <c r="S26" s="287"/>
      <c r="T26" s="287"/>
      <c r="U26" s="287"/>
      <c r="V26" s="287"/>
      <c r="W26" s="287"/>
      <c r="X26" s="287"/>
      <c r="Y26" s="287"/>
      <c r="AA26" s="337"/>
      <c r="AB26" s="269"/>
      <c r="AC26" s="269"/>
      <c r="AD26" s="26" t="s">
        <v>453</v>
      </c>
    </row>
    <row r="27" spans="2:30" ht="16.2" thickBot="1">
      <c r="J27" s="291" t="s">
        <v>554</v>
      </c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AA27" s="336"/>
      <c r="AB27" s="270"/>
      <c r="AC27" s="270"/>
      <c r="AD27" s="27" t="s">
        <v>258</v>
      </c>
    </row>
    <row r="28" spans="2:30" ht="29.4" thickBot="1">
      <c r="J28" s="38" t="s">
        <v>705</v>
      </c>
      <c r="K28" s="111" t="s">
        <v>706</v>
      </c>
      <c r="L28" s="111" t="s">
        <v>707</v>
      </c>
      <c r="M28" s="111" t="s">
        <v>708</v>
      </c>
      <c r="N28" s="108" t="s">
        <v>709</v>
      </c>
      <c r="O28" s="110" t="s">
        <v>710</v>
      </c>
      <c r="P28" s="111" t="s">
        <v>711</v>
      </c>
      <c r="Q28" s="391" t="s">
        <v>712</v>
      </c>
      <c r="R28" s="392"/>
      <c r="S28" s="393" t="s">
        <v>713</v>
      </c>
      <c r="T28" s="287"/>
      <c r="U28" s="287"/>
      <c r="V28" s="287"/>
      <c r="W28" s="287"/>
      <c r="X28" s="287"/>
      <c r="Y28" s="287"/>
      <c r="AA28" s="72" t="s">
        <v>411</v>
      </c>
      <c r="AB28" s="27" t="s">
        <v>259</v>
      </c>
      <c r="AC28" s="27" t="s">
        <v>260</v>
      </c>
      <c r="AD28" s="27" t="s">
        <v>296</v>
      </c>
    </row>
    <row r="29" spans="2:30">
      <c r="J29" s="113">
        <v>1</v>
      </c>
      <c r="K29" s="74">
        <v>100000012</v>
      </c>
      <c r="L29" s="75">
        <v>42845</v>
      </c>
      <c r="M29" s="75">
        <v>42845</v>
      </c>
      <c r="N29" s="76">
        <v>2000000</v>
      </c>
      <c r="O29" s="76"/>
      <c r="P29" s="73"/>
      <c r="Q29" s="287"/>
      <c r="R29" s="287"/>
      <c r="S29" s="412"/>
      <c r="T29" s="412"/>
      <c r="U29" s="412"/>
      <c r="V29" s="412"/>
      <c r="W29" s="412"/>
      <c r="X29" s="412"/>
      <c r="Y29" s="412"/>
      <c r="AA29" s="335" t="s">
        <v>412</v>
      </c>
      <c r="AB29" s="268" t="s">
        <v>261</v>
      </c>
      <c r="AC29" s="268" t="s">
        <v>260</v>
      </c>
      <c r="AD29" s="26" t="s">
        <v>205</v>
      </c>
    </row>
    <row r="30" spans="2:30">
      <c r="J30" s="99">
        <v>2</v>
      </c>
      <c r="K30" s="56"/>
      <c r="L30" s="56"/>
      <c r="M30" s="56"/>
      <c r="N30" s="56"/>
      <c r="O30" s="56"/>
      <c r="P30" s="56"/>
      <c r="Q30" s="255"/>
      <c r="R30" s="255"/>
      <c r="S30" s="287"/>
      <c r="T30" s="287"/>
      <c r="U30" s="287"/>
      <c r="V30" s="287"/>
      <c r="W30" s="287"/>
      <c r="X30" s="287"/>
      <c r="Y30" s="287"/>
      <c r="AA30" s="337"/>
      <c r="AB30" s="269"/>
      <c r="AC30" s="269"/>
      <c r="AD30" s="26" t="s">
        <v>297</v>
      </c>
    </row>
    <row r="31" spans="2:30" ht="15" thickBot="1">
      <c r="J31" s="99">
        <v>3</v>
      </c>
      <c r="K31" s="56"/>
      <c r="L31" s="56"/>
      <c r="M31" s="56"/>
      <c r="N31" s="56"/>
      <c r="O31" s="56"/>
      <c r="P31" s="56"/>
      <c r="Q31" s="255"/>
      <c r="R31" s="255"/>
      <c r="S31" s="287"/>
      <c r="T31" s="287"/>
      <c r="U31" s="287"/>
      <c r="V31" s="287"/>
      <c r="W31" s="287"/>
      <c r="X31" s="287"/>
      <c r="Y31" s="287"/>
      <c r="AA31" s="336"/>
      <c r="AB31" s="270"/>
      <c r="AC31" s="270"/>
      <c r="AD31" s="27" t="s">
        <v>262</v>
      </c>
    </row>
    <row r="32" spans="2:30">
      <c r="J32" s="99">
        <v>4</v>
      </c>
      <c r="K32" s="56"/>
      <c r="L32" s="56"/>
      <c r="M32" s="56"/>
      <c r="N32" s="56"/>
      <c r="O32" s="56"/>
      <c r="P32" s="56"/>
      <c r="Q32" s="255"/>
      <c r="R32" s="255"/>
      <c r="S32" s="287"/>
      <c r="T32" s="287"/>
      <c r="U32" s="287"/>
      <c r="V32" s="287"/>
      <c r="W32" s="287"/>
      <c r="X32" s="287"/>
      <c r="Y32" s="287"/>
      <c r="AA32" s="335" t="s">
        <v>413</v>
      </c>
      <c r="AB32" s="268" t="s">
        <v>263</v>
      </c>
      <c r="AC32" s="268" t="s">
        <v>156</v>
      </c>
      <c r="AD32" s="26" t="s">
        <v>205</v>
      </c>
    </row>
    <row r="33" spans="1:30" ht="15.6">
      <c r="J33" s="291" t="s">
        <v>599</v>
      </c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AA33" s="337"/>
      <c r="AB33" s="269"/>
      <c r="AC33" s="269"/>
      <c r="AD33" s="26" t="s">
        <v>298</v>
      </c>
    </row>
    <row r="34" spans="1:30" ht="43.8" thickBot="1">
      <c r="J34" s="38" t="s">
        <v>714</v>
      </c>
      <c r="K34" s="111" t="s">
        <v>715</v>
      </c>
      <c r="L34" s="111" t="s">
        <v>716</v>
      </c>
      <c r="M34" s="111" t="s">
        <v>717</v>
      </c>
      <c r="N34" s="109" t="s">
        <v>718</v>
      </c>
      <c r="O34" s="110" t="s">
        <v>719</v>
      </c>
      <c r="P34" s="111" t="s">
        <v>720</v>
      </c>
      <c r="Q34" s="391" t="s">
        <v>721</v>
      </c>
      <c r="R34" s="392"/>
      <c r="S34" s="393" t="s">
        <v>722</v>
      </c>
      <c r="T34" s="287"/>
      <c r="U34" s="287"/>
      <c r="V34" s="287"/>
      <c r="W34" s="287"/>
      <c r="X34" s="287"/>
      <c r="Y34" s="287"/>
      <c r="AA34" s="336"/>
      <c r="AB34" s="270"/>
      <c r="AC34" s="270"/>
      <c r="AD34" s="27" t="s">
        <v>264</v>
      </c>
    </row>
    <row r="35" spans="1:30" ht="15" thickBot="1">
      <c r="J35" s="113">
        <v>1</v>
      </c>
      <c r="K35" s="74">
        <v>100000012</v>
      </c>
      <c r="L35" s="75">
        <v>42845</v>
      </c>
      <c r="M35" s="75">
        <v>42845</v>
      </c>
      <c r="N35" s="76">
        <v>1</v>
      </c>
      <c r="O35" s="76">
        <v>1</v>
      </c>
      <c r="P35" s="73">
        <v>10100002</v>
      </c>
      <c r="Q35" s="393" t="s">
        <v>602</v>
      </c>
      <c r="R35" s="287"/>
      <c r="S35" s="424" t="s">
        <v>603</v>
      </c>
      <c r="T35" s="412"/>
      <c r="U35" s="412"/>
      <c r="V35" s="412"/>
      <c r="W35" s="412"/>
      <c r="X35" s="412"/>
      <c r="Y35" s="412"/>
      <c r="AA35" s="72" t="s">
        <v>417</v>
      </c>
      <c r="AB35" s="77" t="s">
        <v>265</v>
      </c>
      <c r="AC35" s="27" t="s">
        <v>266</v>
      </c>
      <c r="AD35" s="26" t="s">
        <v>267</v>
      </c>
    </row>
    <row r="36" spans="1:30">
      <c r="J36" s="99">
        <v>2</v>
      </c>
      <c r="K36" s="56"/>
      <c r="L36" s="56"/>
      <c r="M36" s="56"/>
      <c r="N36" s="56"/>
      <c r="O36" s="56"/>
      <c r="P36" s="56"/>
      <c r="Q36" s="255"/>
      <c r="R36" s="255"/>
      <c r="S36" s="287"/>
      <c r="T36" s="287"/>
      <c r="U36" s="287"/>
      <c r="V36" s="287"/>
      <c r="W36" s="287"/>
      <c r="X36" s="287"/>
      <c r="Y36" s="287"/>
      <c r="AA36" s="335" t="s">
        <v>418</v>
      </c>
      <c r="AB36" s="408" t="s">
        <v>268</v>
      </c>
      <c r="AC36" s="411" t="s">
        <v>202</v>
      </c>
      <c r="AD36" s="78" t="s">
        <v>205</v>
      </c>
    </row>
    <row r="37" spans="1:30">
      <c r="J37" s="99">
        <v>3</v>
      </c>
      <c r="K37" s="56"/>
      <c r="L37" s="56"/>
      <c r="M37" s="56"/>
      <c r="N37" s="56"/>
      <c r="O37" s="56"/>
      <c r="P37" s="56"/>
      <c r="Q37" s="255"/>
      <c r="R37" s="255"/>
      <c r="S37" s="287"/>
      <c r="T37" s="287"/>
      <c r="U37" s="287"/>
      <c r="V37" s="287"/>
      <c r="W37" s="287"/>
      <c r="X37" s="287"/>
      <c r="Y37" s="287"/>
      <c r="AA37" s="337"/>
      <c r="AB37" s="409"/>
      <c r="AC37" s="271"/>
      <c r="AD37" s="79" t="s">
        <v>299</v>
      </c>
    </row>
    <row r="38" spans="1:30">
      <c r="J38" s="99">
        <v>4</v>
      </c>
      <c r="K38" s="56"/>
      <c r="L38" s="56"/>
      <c r="M38" s="56"/>
      <c r="N38" s="56"/>
      <c r="O38" s="56"/>
      <c r="P38" s="56"/>
      <c r="Q38" s="255"/>
      <c r="R38" s="255"/>
      <c r="S38" s="287"/>
      <c r="T38" s="287"/>
      <c r="U38" s="287"/>
      <c r="V38" s="287"/>
      <c r="W38" s="287"/>
      <c r="X38" s="287"/>
      <c r="Y38" s="287"/>
      <c r="AA38" s="337"/>
      <c r="AB38" s="409"/>
      <c r="AC38" s="271"/>
      <c r="AD38" s="79" t="s">
        <v>269</v>
      </c>
    </row>
    <row r="39" spans="1:30" ht="16.2" thickBot="1">
      <c r="J39" s="291" t="s">
        <v>601</v>
      </c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AA39" s="336"/>
      <c r="AB39" s="410"/>
      <c r="AC39" s="274"/>
      <c r="AD39" s="80" t="s">
        <v>174</v>
      </c>
    </row>
    <row r="40" spans="1:30" ht="28.8">
      <c r="J40" s="38" t="s">
        <v>723</v>
      </c>
      <c r="K40" s="111" t="s">
        <v>724</v>
      </c>
      <c r="L40" s="111" t="s">
        <v>725</v>
      </c>
      <c r="M40" s="111" t="s">
        <v>726</v>
      </c>
      <c r="N40" s="425" t="s">
        <v>727</v>
      </c>
      <c r="O40" s="425"/>
      <c r="P40" s="425" t="s">
        <v>728</v>
      </c>
      <c r="Q40" s="425"/>
      <c r="R40" s="425"/>
      <c r="S40" s="422" t="s">
        <v>729</v>
      </c>
      <c r="T40" s="422"/>
      <c r="U40" s="258" t="s">
        <v>730</v>
      </c>
      <c r="V40" s="258"/>
      <c r="W40" s="258"/>
      <c r="X40" s="258"/>
      <c r="Y40" s="258"/>
      <c r="AA40" s="335" t="s">
        <v>420</v>
      </c>
      <c r="AB40" s="405" t="s">
        <v>270</v>
      </c>
      <c r="AC40" s="268" t="s">
        <v>143</v>
      </c>
      <c r="AD40" s="26" t="s">
        <v>271</v>
      </c>
    </row>
    <row r="41" spans="1:30">
      <c r="J41" s="113">
        <v>1</v>
      </c>
      <c r="K41" s="74">
        <v>100000012</v>
      </c>
      <c r="L41" s="75">
        <v>42845</v>
      </c>
      <c r="M41" s="75">
        <v>42845</v>
      </c>
      <c r="N41" s="423" t="s">
        <v>604</v>
      </c>
      <c r="O41" s="423"/>
      <c r="P41" s="258" t="s">
        <v>610</v>
      </c>
      <c r="Q41" s="258"/>
      <c r="R41" s="258"/>
      <c r="S41" s="108">
        <v>1.5</v>
      </c>
      <c r="T41" s="108" t="s">
        <v>611</v>
      </c>
      <c r="U41" s="422"/>
      <c r="V41" s="422"/>
      <c r="W41" s="422"/>
      <c r="X41" s="422"/>
      <c r="Y41" s="422"/>
      <c r="AA41" s="337"/>
      <c r="AB41" s="406"/>
      <c r="AC41" s="269"/>
      <c r="AD41" s="26" t="s">
        <v>288</v>
      </c>
    </row>
    <row r="42" spans="1:30" ht="15" thickBot="1">
      <c r="J42" s="99">
        <v>2</v>
      </c>
      <c r="K42" s="56"/>
      <c r="L42" s="56"/>
      <c r="M42" s="56"/>
      <c r="N42" s="423"/>
      <c r="O42" s="423"/>
      <c r="P42" s="258" t="s">
        <v>612</v>
      </c>
      <c r="Q42" s="258"/>
      <c r="R42" s="258"/>
      <c r="S42" s="108">
        <v>1.7</v>
      </c>
      <c r="T42" s="108" t="s">
        <v>611</v>
      </c>
      <c r="U42" s="422"/>
      <c r="V42" s="422"/>
      <c r="W42" s="422"/>
      <c r="X42" s="422"/>
      <c r="Y42" s="422"/>
      <c r="AA42" s="336"/>
      <c r="AB42" s="407"/>
      <c r="AC42" s="270"/>
      <c r="AD42" s="27" t="s">
        <v>148</v>
      </c>
    </row>
    <row r="43" spans="1:30">
      <c r="J43" s="99">
        <v>3</v>
      </c>
      <c r="K43" s="56"/>
      <c r="L43" s="56"/>
      <c r="M43" s="56"/>
      <c r="N43" s="423" t="s">
        <v>605</v>
      </c>
      <c r="O43" s="423"/>
      <c r="P43" s="258"/>
      <c r="Q43" s="258"/>
      <c r="R43" s="258"/>
      <c r="S43" s="108"/>
      <c r="T43" s="108"/>
      <c r="U43" s="422"/>
      <c r="V43" s="422"/>
      <c r="W43" s="422"/>
      <c r="X43" s="422"/>
      <c r="Y43" s="422"/>
      <c r="AA43" s="335" t="s">
        <v>381</v>
      </c>
      <c r="AB43" s="405" t="s">
        <v>93</v>
      </c>
      <c r="AC43" s="268"/>
      <c r="AD43" s="26" t="s">
        <v>271</v>
      </c>
    </row>
    <row r="44" spans="1:30" ht="15" thickBot="1">
      <c r="J44" s="99">
        <v>4</v>
      </c>
      <c r="K44" s="56"/>
      <c r="L44" s="56"/>
      <c r="M44" s="56"/>
      <c r="N44" s="423"/>
      <c r="O44" s="423"/>
      <c r="P44" s="258"/>
      <c r="Q44" s="258"/>
      <c r="R44" s="258"/>
      <c r="S44" s="108"/>
      <c r="T44" s="108"/>
      <c r="U44" s="422"/>
      <c r="V44" s="422"/>
      <c r="W44" s="422"/>
      <c r="X44" s="422"/>
      <c r="Y44" s="422"/>
      <c r="AA44" s="336"/>
      <c r="AB44" s="407"/>
      <c r="AC44" s="270"/>
      <c r="AD44" s="27" t="s">
        <v>290</v>
      </c>
    </row>
    <row r="45" spans="1:30">
      <c r="A45" s="9" t="s">
        <v>128</v>
      </c>
      <c r="J45" s="390" t="s">
        <v>731</v>
      </c>
      <c r="K45" s="390"/>
      <c r="L45" s="390"/>
      <c r="M45" s="390"/>
      <c r="N45" s="76">
        <v>4000000</v>
      </c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AA45" s="335" t="s">
        <v>423</v>
      </c>
      <c r="AB45" s="405" t="s">
        <v>94</v>
      </c>
      <c r="AC45" s="268"/>
      <c r="AD45" s="26" t="s">
        <v>271</v>
      </c>
    </row>
    <row r="46" spans="1:30" ht="15" thickBot="1">
      <c r="AA46" s="336"/>
      <c r="AB46" s="407"/>
      <c r="AC46" s="270"/>
      <c r="AD46" s="27" t="s">
        <v>300</v>
      </c>
    </row>
    <row r="47" spans="1:30" ht="15" thickBot="1">
      <c r="AA47" s="206">
        <v>-55</v>
      </c>
      <c r="AB47" s="77" t="s">
        <v>596</v>
      </c>
      <c r="AC47" s="191" t="s">
        <v>143</v>
      </c>
      <c r="AD47" s="193"/>
    </row>
    <row r="48" spans="1:30" ht="15" thickBot="1">
      <c r="AA48" s="206">
        <v>-56</v>
      </c>
      <c r="AB48" s="77" t="s">
        <v>597</v>
      </c>
      <c r="AC48" s="192" t="s">
        <v>143</v>
      </c>
      <c r="AD48" s="193"/>
    </row>
    <row r="49" spans="27:30" ht="15" thickBot="1">
      <c r="AA49" s="72" t="s">
        <v>425</v>
      </c>
      <c r="AB49" s="27" t="s">
        <v>265</v>
      </c>
      <c r="AC49" s="27" t="s">
        <v>140</v>
      </c>
      <c r="AD49" s="27" t="s">
        <v>267</v>
      </c>
    </row>
    <row r="50" spans="27:30">
      <c r="AA50" s="335" t="s">
        <v>380</v>
      </c>
      <c r="AB50" s="405" t="s">
        <v>272</v>
      </c>
      <c r="AC50" s="268" t="s">
        <v>221</v>
      </c>
      <c r="AD50" s="26" t="s">
        <v>301</v>
      </c>
    </row>
    <row r="51" spans="27:30" ht="15" thickBot="1">
      <c r="AA51" s="336"/>
      <c r="AB51" s="407"/>
      <c r="AC51" s="270"/>
      <c r="AD51" s="81" t="s">
        <v>273</v>
      </c>
    </row>
    <row r="52" spans="27:30">
      <c r="AA52" s="335" t="s">
        <v>454</v>
      </c>
      <c r="AB52" s="405" t="s">
        <v>274</v>
      </c>
      <c r="AC52" s="26" t="s">
        <v>143</v>
      </c>
      <c r="AD52" s="26" t="s">
        <v>275</v>
      </c>
    </row>
    <row r="53" spans="27:30" ht="15" thickBot="1">
      <c r="AA53" s="336"/>
      <c r="AB53" s="407"/>
      <c r="AC53" s="27" t="s">
        <v>160</v>
      </c>
      <c r="AD53" s="27" t="s">
        <v>302</v>
      </c>
    </row>
    <row r="54" spans="27:30">
      <c r="AA54" s="335" t="s">
        <v>455</v>
      </c>
      <c r="AB54" s="405" t="s">
        <v>276</v>
      </c>
      <c r="AC54" s="26" t="s">
        <v>143</v>
      </c>
      <c r="AD54" s="26" t="s">
        <v>275</v>
      </c>
    </row>
    <row r="55" spans="27:30" ht="15" thickBot="1">
      <c r="AA55" s="336"/>
      <c r="AB55" s="407"/>
      <c r="AC55" s="27" t="s">
        <v>160</v>
      </c>
      <c r="AD55" s="27" t="s">
        <v>303</v>
      </c>
    </row>
    <row r="56" spans="27:30">
      <c r="AA56" s="335" t="s">
        <v>456</v>
      </c>
      <c r="AB56" s="405" t="s">
        <v>97</v>
      </c>
      <c r="AC56" s="268" t="s">
        <v>277</v>
      </c>
      <c r="AD56" s="26" t="s">
        <v>275</v>
      </c>
    </row>
    <row r="57" spans="27:30" ht="15" thickBot="1">
      <c r="AA57" s="336"/>
      <c r="AB57" s="407"/>
      <c r="AC57" s="270"/>
      <c r="AD57" s="27" t="s">
        <v>310</v>
      </c>
    </row>
    <row r="58" spans="27:30">
      <c r="AA58" s="335" t="s">
        <v>457</v>
      </c>
      <c r="AB58" s="405" t="s">
        <v>278</v>
      </c>
      <c r="AC58" s="268" t="s">
        <v>151</v>
      </c>
      <c r="AD58" s="26" t="s">
        <v>275</v>
      </c>
    </row>
    <row r="59" spans="27:30" ht="15" thickBot="1">
      <c r="AA59" s="336"/>
      <c r="AB59" s="407"/>
      <c r="AC59" s="270"/>
      <c r="AD59" s="27" t="s">
        <v>304</v>
      </c>
    </row>
    <row r="60" spans="27:30" ht="15" thickBot="1">
      <c r="AA60" s="72" t="s">
        <v>458</v>
      </c>
      <c r="AB60" s="27" t="s">
        <v>279</v>
      </c>
      <c r="AC60" s="27" t="s">
        <v>229</v>
      </c>
      <c r="AD60" s="27" t="s">
        <v>280</v>
      </c>
    </row>
    <row r="61" spans="27:30" ht="15" thickBot="1">
      <c r="AA61" s="72" t="s">
        <v>459</v>
      </c>
      <c r="AB61" s="27" t="s">
        <v>265</v>
      </c>
      <c r="AC61" s="27" t="s">
        <v>206</v>
      </c>
      <c r="AD61" s="27" t="s">
        <v>267</v>
      </c>
    </row>
    <row r="62" spans="27:30">
      <c r="AA62" s="335" t="s">
        <v>379</v>
      </c>
      <c r="AB62" s="405" t="s">
        <v>272</v>
      </c>
      <c r="AC62" s="268" t="s">
        <v>221</v>
      </c>
      <c r="AD62" s="26" t="s">
        <v>281</v>
      </c>
    </row>
    <row r="63" spans="27:30" ht="15" thickBot="1">
      <c r="AA63" s="336"/>
      <c r="AB63" s="407"/>
      <c r="AC63" s="270"/>
      <c r="AD63" s="81" t="s">
        <v>460</v>
      </c>
    </row>
    <row r="64" spans="27:30">
      <c r="AA64" s="335" t="s">
        <v>461</v>
      </c>
      <c r="AB64" s="405" t="s">
        <v>274</v>
      </c>
      <c r="AC64" s="26" t="s">
        <v>150</v>
      </c>
      <c r="AD64" s="26" t="s">
        <v>282</v>
      </c>
    </row>
    <row r="65" spans="27:30" ht="15" thickBot="1">
      <c r="AA65" s="336"/>
      <c r="AB65" s="407"/>
      <c r="AC65" s="27" t="s">
        <v>214</v>
      </c>
      <c r="AD65" s="27" t="s">
        <v>305</v>
      </c>
    </row>
    <row r="66" spans="27:30">
      <c r="AA66" s="335" t="s">
        <v>462</v>
      </c>
      <c r="AB66" s="405" t="s">
        <v>276</v>
      </c>
      <c r="AC66" s="26" t="s">
        <v>143</v>
      </c>
      <c r="AD66" s="26" t="s">
        <v>282</v>
      </c>
    </row>
    <row r="67" spans="27:30" ht="15" thickBot="1">
      <c r="AA67" s="336"/>
      <c r="AB67" s="407"/>
      <c r="AC67" s="27" t="s">
        <v>214</v>
      </c>
      <c r="AD67" s="27" t="s">
        <v>306</v>
      </c>
    </row>
    <row r="68" spans="27:30">
      <c r="AA68" s="335" t="s">
        <v>463</v>
      </c>
      <c r="AB68" s="405" t="s">
        <v>97</v>
      </c>
      <c r="AC68" s="268" t="s">
        <v>229</v>
      </c>
      <c r="AD68" s="26" t="s">
        <v>282</v>
      </c>
    </row>
    <row r="69" spans="27:30" ht="15" thickBot="1">
      <c r="AA69" s="336"/>
      <c r="AB69" s="407"/>
      <c r="AC69" s="270"/>
      <c r="AD69" s="27" t="s">
        <v>311</v>
      </c>
    </row>
    <row r="70" spans="27:30">
      <c r="AA70" s="335" t="s">
        <v>378</v>
      </c>
      <c r="AB70" s="405" t="s">
        <v>283</v>
      </c>
      <c r="AC70" s="268" t="s">
        <v>156</v>
      </c>
      <c r="AD70" s="26" t="s">
        <v>282</v>
      </c>
    </row>
    <row r="71" spans="27:30">
      <c r="AA71" s="337"/>
      <c r="AB71" s="406"/>
      <c r="AC71" s="269"/>
      <c r="AD71" s="26" t="s">
        <v>307</v>
      </c>
    </row>
    <row r="72" spans="27:30" ht="15" thickBot="1">
      <c r="AA72" s="336"/>
      <c r="AB72" s="407"/>
      <c r="AC72" s="270"/>
      <c r="AD72" s="32" t="s">
        <v>464</v>
      </c>
    </row>
    <row r="73" spans="27:30">
      <c r="AA73" s="335" t="s">
        <v>465</v>
      </c>
      <c r="AB73" s="405" t="s">
        <v>98</v>
      </c>
      <c r="AC73" s="268" t="s">
        <v>156</v>
      </c>
      <c r="AD73" s="26" t="s">
        <v>282</v>
      </c>
    </row>
    <row r="74" spans="27:30">
      <c r="AA74" s="337"/>
      <c r="AB74" s="406"/>
      <c r="AC74" s="269"/>
      <c r="AD74" s="26" t="s">
        <v>308</v>
      </c>
    </row>
    <row r="75" spans="27:30" ht="15" thickBot="1">
      <c r="AA75" s="336"/>
      <c r="AB75" s="407"/>
      <c r="AC75" s="270"/>
      <c r="AD75" s="32" t="s">
        <v>466</v>
      </c>
    </row>
    <row r="76" spans="27:30">
      <c r="AA76" s="335" t="s">
        <v>467</v>
      </c>
      <c r="AB76" s="405" t="s">
        <v>99</v>
      </c>
      <c r="AC76" s="268" t="s">
        <v>156</v>
      </c>
      <c r="AD76" s="26" t="s">
        <v>282</v>
      </c>
    </row>
    <row r="77" spans="27:30">
      <c r="AA77" s="337"/>
      <c r="AB77" s="406"/>
      <c r="AC77" s="269"/>
      <c r="AD77" s="26" t="s">
        <v>284</v>
      </c>
    </row>
    <row r="78" spans="27:30" ht="15" thickBot="1">
      <c r="AA78" s="336"/>
      <c r="AB78" s="407"/>
      <c r="AC78" s="270"/>
      <c r="AD78" s="27" t="s">
        <v>468</v>
      </c>
    </row>
    <row r="79" spans="27:30">
      <c r="AA79" s="335" t="s">
        <v>469</v>
      </c>
      <c r="AB79" s="405" t="s">
        <v>285</v>
      </c>
      <c r="AC79" s="268" t="s">
        <v>156</v>
      </c>
      <c r="AD79" s="26" t="s">
        <v>282</v>
      </c>
    </row>
    <row r="80" spans="27:30">
      <c r="AA80" s="337"/>
      <c r="AB80" s="406"/>
      <c r="AC80" s="269"/>
      <c r="AD80" s="26" t="s">
        <v>309</v>
      </c>
    </row>
    <row r="81" spans="27:30" ht="15" thickBot="1">
      <c r="AA81" s="336"/>
      <c r="AB81" s="407"/>
      <c r="AC81" s="270"/>
      <c r="AD81" s="32" t="s">
        <v>470</v>
      </c>
    </row>
    <row r="82" spans="27:30" ht="15" thickBot="1">
      <c r="AA82" s="72" t="s">
        <v>471</v>
      </c>
      <c r="AB82" s="27" t="s">
        <v>279</v>
      </c>
      <c r="AC82" s="27" t="s">
        <v>229</v>
      </c>
      <c r="AD82" s="27" t="s">
        <v>286</v>
      </c>
    </row>
  </sheetData>
  <mergeCells count="201">
    <mergeCell ref="L3:Y6"/>
    <mergeCell ref="U43:Y43"/>
    <mergeCell ref="U44:Y44"/>
    <mergeCell ref="U41:Y41"/>
    <mergeCell ref="U42:Y42"/>
    <mergeCell ref="N41:O41"/>
    <mergeCell ref="N42:O42"/>
    <mergeCell ref="N43:O43"/>
    <mergeCell ref="N44:O44"/>
    <mergeCell ref="P41:R41"/>
    <mergeCell ref="P42:R42"/>
    <mergeCell ref="P43:R43"/>
    <mergeCell ref="P44:R44"/>
    <mergeCell ref="Q35:R35"/>
    <mergeCell ref="S35:Y35"/>
    <mergeCell ref="Q36:R36"/>
    <mergeCell ref="S36:Y36"/>
    <mergeCell ref="Q37:R37"/>
    <mergeCell ref="S37:Y37"/>
    <mergeCell ref="Q38:R38"/>
    <mergeCell ref="S38:Y38"/>
    <mergeCell ref="N40:O40"/>
    <mergeCell ref="P40:R40"/>
    <mergeCell ref="S40:T40"/>
    <mergeCell ref="S24:Y24"/>
    <mergeCell ref="Q23:R23"/>
    <mergeCell ref="S23:Y23"/>
    <mergeCell ref="Q25:R25"/>
    <mergeCell ref="S25:Y25"/>
    <mergeCell ref="U40:Y40"/>
    <mergeCell ref="Q30:R30"/>
    <mergeCell ref="S30:Y30"/>
    <mergeCell ref="Q31:R31"/>
    <mergeCell ref="S31:Y31"/>
    <mergeCell ref="Q32:R32"/>
    <mergeCell ref="S32:Y32"/>
    <mergeCell ref="J33:Y33"/>
    <mergeCell ref="Q34:R34"/>
    <mergeCell ref="S34:Y34"/>
    <mergeCell ref="Q26:R26"/>
    <mergeCell ref="S26:Y26"/>
    <mergeCell ref="AA54:AA55"/>
    <mergeCell ref="AB54:AB55"/>
    <mergeCell ref="AA56:AA57"/>
    <mergeCell ref="AB56:AB57"/>
    <mergeCell ref="AC56:AC57"/>
    <mergeCell ref="X16:Y16"/>
    <mergeCell ref="X17:Y17"/>
    <mergeCell ref="X18:Y18"/>
    <mergeCell ref="X19:Y19"/>
    <mergeCell ref="X20:Y20"/>
    <mergeCell ref="J27:Y27"/>
    <mergeCell ref="Q28:R28"/>
    <mergeCell ref="S28:Y28"/>
    <mergeCell ref="Q29:R29"/>
    <mergeCell ref="S29:Y29"/>
    <mergeCell ref="T16:U16"/>
    <mergeCell ref="T17:U17"/>
    <mergeCell ref="T18:U18"/>
    <mergeCell ref="T19:U19"/>
    <mergeCell ref="T20:U20"/>
    <mergeCell ref="K17:O17"/>
    <mergeCell ref="P17:Q17"/>
    <mergeCell ref="R17:S17"/>
    <mergeCell ref="Q24:R24"/>
    <mergeCell ref="AA64:AA65"/>
    <mergeCell ref="AB64:AB65"/>
    <mergeCell ref="AA66:AA67"/>
    <mergeCell ref="AB66:AB67"/>
    <mergeCell ref="AA58:AA59"/>
    <mergeCell ref="AB58:AB59"/>
    <mergeCell ref="AC58:AC59"/>
    <mergeCell ref="AA62:AA63"/>
    <mergeCell ref="AB62:AB63"/>
    <mergeCell ref="AC62:AC63"/>
    <mergeCell ref="AA79:AA81"/>
    <mergeCell ref="AB79:AB81"/>
    <mergeCell ref="AC79:AC81"/>
    <mergeCell ref="AC68:AC69"/>
    <mergeCell ref="AA70:AA72"/>
    <mergeCell ref="AB70:AB72"/>
    <mergeCell ref="AC70:AC72"/>
    <mergeCell ref="AA73:AA75"/>
    <mergeCell ref="AB73:AB75"/>
    <mergeCell ref="AC73:AC75"/>
    <mergeCell ref="AA68:AA69"/>
    <mergeCell ref="AB68:AB69"/>
    <mergeCell ref="AA76:AA78"/>
    <mergeCell ref="AB76:AB78"/>
    <mergeCell ref="AC76:AC78"/>
    <mergeCell ref="AA50:AA51"/>
    <mergeCell ref="AB50:AB51"/>
    <mergeCell ref="AC50:AC51"/>
    <mergeCell ref="AA52:AA53"/>
    <mergeCell ref="AB52:AB53"/>
    <mergeCell ref="AA43:AA44"/>
    <mergeCell ref="AB43:AB44"/>
    <mergeCell ref="AC43:AC44"/>
    <mergeCell ref="AA45:AA46"/>
    <mergeCell ref="AB45:AB46"/>
    <mergeCell ref="AC45:AC46"/>
    <mergeCell ref="AA40:AA42"/>
    <mergeCell ref="AB40:AB42"/>
    <mergeCell ref="AC40:AC42"/>
    <mergeCell ref="AA32:AA34"/>
    <mergeCell ref="AB32:AB34"/>
    <mergeCell ref="AC32:AC34"/>
    <mergeCell ref="AA36:AA39"/>
    <mergeCell ref="AB36:AB39"/>
    <mergeCell ref="AC36:AC39"/>
    <mergeCell ref="AA24:AA27"/>
    <mergeCell ref="AB24:AB27"/>
    <mergeCell ref="AC24:AC27"/>
    <mergeCell ref="AA29:AA31"/>
    <mergeCell ref="AB29:AB31"/>
    <mergeCell ref="AC29:AC31"/>
    <mergeCell ref="AA20:AA21"/>
    <mergeCell ref="AB20:AB21"/>
    <mergeCell ref="AC20:AC21"/>
    <mergeCell ref="AA22:AA23"/>
    <mergeCell ref="AB22:AB23"/>
    <mergeCell ref="AC22:AC23"/>
    <mergeCell ref="J13:Y13"/>
    <mergeCell ref="K14:O14"/>
    <mergeCell ref="K15:O15"/>
    <mergeCell ref="P15:Q15"/>
    <mergeCell ref="R15:S15"/>
    <mergeCell ref="AA16:AA17"/>
    <mergeCell ref="AB16:AB17"/>
    <mergeCell ref="AC16:AC17"/>
    <mergeCell ref="AA18:AA19"/>
    <mergeCell ref="AB18:AB19"/>
    <mergeCell ref="AC18:AC19"/>
    <mergeCell ref="AA12:AA13"/>
    <mergeCell ref="AB12:AB13"/>
    <mergeCell ref="AC12:AC13"/>
    <mergeCell ref="AA14:AA15"/>
    <mergeCell ref="AB14:AB15"/>
    <mergeCell ref="AC14:AC15"/>
    <mergeCell ref="V15:W15"/>
    <mergeCell ref="V16:W16"/>
    <mergeCell ref="V17:W17"/>
    <mergeCell ref="V18:W18"/>
    <mergeCell ref="V19:W19"/>
    <mergeCell ref="B14:C14"/>
    <mergeCell ref="D14:H14"/>
    <mergeCell ref="B15:C15"/>
    <mergeCell ref="D15:H15"/>
    <mergeCell ref="B16:C16"/>
    <mergeCell ref="AA4:AD4"/>
    <mergeCell ref="AA6:AA8"/>
    <mergeCell ref="AB6:AB8"/>
    <mergeCell ref="AC6:AC8"/>
    <mergeCell ref="AA9:AA11"/>
    <mergeCell ref="AB9:AB11"/>
    <mergeCell ref="AC9:AC11"/>
    <mergeCell ref="D16:H16"/>
    <mergeCell ref="J12:M12"/>
    <mergeCell ref="N12:Q12"/>
    <mergeCell ref="R12:Y12"/>
    <mergeCell ref="K16:O16"/>
    <mergeCell ref="P16:Q16"/>
    <mergeCell ref="R16:S16"/>
    <mergeCell ref="J10:M11"/>
    <mergeCell ref="N10:Q10"/>
    <mergeCell ref="R10:Y10"/>
    <mergeCell ref="N11:Q11"/>
    <mergeCell ref="R11:Y11"/>
    <mergeCell ref="B20:C21"/>
    <mergeCell ref="D20:H21"/>
    <mergeCell ref="B17:C17"/>
    <mergeCell ref="D17:H17"/>
    <mergeCell ref="B18:C18"/>
    <mergeCell ref="D18:H18"/>
    <mergeCell ref="B19:C19"/>
    <mergeCell ref="D19:H19"/>
    <mergeCell ref="V20:W20"/>
    <mergeCell ref="R8:Y8"/>
    <mergeCell ref="N8:Q8"/>
    <mergeCell ref="J8:M8"/>
    <mergeCell ref="J7:Y7"/>
    <mergeCell ref="J3:K6"/>
    <mergeCell ref="J45:M45"/>
    <mergeCell ref="O45:Y45"/>
    <mergeCell ref="R9:Y9"/>
    <mergeCell ref="N9:Q9"/>
    <mergeCell ref="J39:Y39"/>
    <mergeCell ref="T15:U15"/>
    <mergeCell ref="X15:Y15"/>
    <mergeCell ref="K18:O18"/>
    <mergeCell ref="P18:Q18"/>
    <mergeCell ref="R18:S18"/>
    <mergeCell ref="K19:O19"/>
    <mergeCell ref="P19:Q19"/>
    <mergeCell ref="R19:S19"/>
    <mergeCell ref="Q22:R22"/>
    <mergeCell ref="S22:Y22"/>
    <mergeCell ref="K20:O20"/>
    <mergeCell ref="P20:Q20"/>
    <mergeCell ref="R20:S20"/>
    <mergeCell ref="J21:Y21"/>
  </mergeCells>
  <hyperlinks>
    <hyperlink ref="A1" location="Sheet1!A1" display="MỤC LỤC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V19"/>
  <sheetViews>
    <sheetView zoomScaleNormal="100" workbookViewId="0">
      <selection activeCell="N24" sqref="N24"/>
    </sheetView>
  </sheetViews>
  <sheetFormatPr defaultColWidth="8.88671875" defaultRowHeight="14.4"/>
  <cols>
    <col min="1" max="1" width="8.88671875" style="9"/>
    <col min="2" max="2" width="4.33203125" style="9" customWidth="1"/>
    <col min="3" max="3" width="13.109375" style="9" customWidth="1"/>
    <col min="4" max="4" width="8.88671875" style="9"/>
    <col min="5" max="5" width="17.5546875" style="9" customWidth="1"/>
    <col min="6" max="6" width="4.6640625" style="9" customWidth="1"/>
    <col min="7" max="7" width="15.88671875" style="9" customWidth="1"/>
    <col min="8" max="8" width="3.33203125" style="9" customWidth="1"/>
    <col min="9" max="9" width="8.88671875" style="9"/>
    <col min="10" max="10" width="37.88671875" style="9" customWidth="1"/>
    <col min="11" max="11" width="17.33203125" style="9" bestFit="1" customWidth="1"/>
    <col min="12" max="12" width="24.6640625" style="9" customWidth="1"/>
    <col min="13" max="13" width="14.44140625" style="9" customWidth="1"/>
    <col min="14" max="14" width="18.88671875" style="9" customWidth="1"/>
    <col min="15" max="15" width="4.33203125" style="9" bestFit="1" customWidth="1"/>
    <col min="16" max="16" width="10.5546875" style="9" customWidth="1"/>
    <col min="17" max="17" width="12.88671875" style="9" customWidth="1"/>
    <col min="18" max="18" width="8.88671875" style="9"/>
    <col min="19" max="19" width="8.88671875" style="9" bestFit="1" customWidth="1"/>
    <col min="20" max="20" width="21.44140625" style="9" bestFit="1" customWidth="1"/>
    <col min="21" max="21" width="24" style="9" bestFit="1" customWidth="1"/>
    <col min="22" max="22" width="202.109375" style="9" bestFit="1" customWidth="1"/>
    <col min="23" max="16384" width="8.88671875" style="9"/>
  </cols>
  <sheetData>
    <row r="1" spans="1:22">
      <c r="A1" s="8" t="s">
        <v>116</v>
      </c>
      <c r="C1" s="36" t="s">
        <v>692</v>
      </c>
    </row>
    <row r="2" spans="1:22" ht="15" thickBot="1">
      <c r="B2" s="1" t="s">
        <v>4</v>
      </c>
      <c r="J2" s="1" t="s">
        <v>6</v>
      </c>
      <c r="K2" s="105"/>
      <c r="L2" s="105"/>
      <c r="M2" s="105"/>
      <c r="N2" s="105"/>
      <c r="O2" s="105"/>
      <c r="P2" s="105"/>
      <c r="Q2" s="105"/>
      <c r="S2" s="1" t="s">
        <v>327</v>
      </c>
    </row>
    <row r="3" spans="1:22" ht="15" thickBot="1">
      <c r="B3" s="11"/>
      <c r="C3" s="12"/>
      <c r="D3" s="12"/>
      <c r="E3" s="12"/>
      <c r="F3" s="12"/>
      <c r="G3" s="12"/>
      <c r="H3" s="13"/>
      <c r="J3" s="426" t="s">
        <v>323</v>
      </c>
      <c r="K3" s="426" t="s">
        <v>322</v>
      </c>
      <c r="L3" s="426" t="s">
        <v>324</v>
      </c>
      <c r="M3" s="427" t="s">
        <v>325</v>
      </c>
      <c r="N3" s="427" t="s">
        <v>326</v>
      </c>
      <c r="O3" s="427" t="s">
        <v>740</v>
      </c>
      <c r="P3" s="427" t="s">
        <v>741</v>
      </c>
      <c r="Q3" s="427" t="s">
        <v>742</v>
      </c>
      <c r="S3" s="34" t="s">
        <v>133</v>
      </c>
      <c r="T3" s="35" t="s">
        <v>134</v>
      </c>
      <c r="U3" s="35" t="s">
        <v>135</v>
      </c>
      <c r="V3" s="35" t="s">
        <v>136</v>
      </c>
    </row>
    <row r="4" spans="1:22" ht="15" thickBot="1">
      <c r="B4" s="14"/>
      <c r="C4" s="15" t="s">
        <v>117</v>
      </c>
      <c r="D4" s="15"/>
      <c r="E4" s="16"/>
      <c r="F4" s="15"/>
      <c r="G4" s="15"/>
      <c r="H4" s="17"/>
      <c r="J4" s="426"/>
      <c r="K4" s="426"/>
      <c r="L4" s="426"/>
      <c r="M4" s="427"/>
      <c r="N4" s="427"/>
      <c r="O4" s="427"/>
      <c r="P4" s="427"/>
      <c r="Q4" s="427"/>
      <c r="S4" s="335" t="s">
        <v>400</v>
      </c>
      <c r="T4" s="268" t="s">
        <v>261</v>
      </c>
      <c r="U4" s="268" t="s">
        <v>156</v>
      </c>
      <c r="V4" s="26" t="s">
        <v>193</v>
      </c>
    </row>
    <row r="5" spans="1:22" ht="15" thickBot="1">
      <c r="B5" s="14"/>
      <c r="C5" s="15" t="s">
        <v>122</v>
      </c>
      <c r="D5" s="15"/>
      <c r="E5" s="16"/>
      <c r="F5" s="15" t="s">
        <v>5</v>
      </c>
      <c r="G5" s="16"/>
      <c r="H5" s="17"/>
      <c r="J5" s="38" t="s">
        <v>477</v>
      </c>
      <c r="K5" s="84" t="s">
        <v>478</v>
      </c>
      <c r="L5" s="38" t="s">
        <v>479</v>
      </c>
      <c r="M5" s="85">
        <v>5000000000001</v>
      </c>
      <c r="N5" s="84" t="s">
        <v>482</v>
      </c>
      <c r="O5" s="84" t="s">
        <v>490</v>
      </c>
      <c r="P5" s="84">
        <v>1</v>
      </c>
      <c r="Q5" s="93">
        <v>43758</v>
      </c>
      <c r="S5" s="337"/>
      <c r="T5" s="269"/>
      <c r="U5" s="269"/>
      <c r="V5" s="26" t="s">
        <v>187</v>
      </c>
    </row>
    <row r="6" spans="1:22" ht="15" thickBot="1">
      <c r="B6" s="14"/>
      <c r="C6" s="15" t="s">
        <v>66</v>
      </c>
      <c r="D6" s="15"/>
      <c r="E6" s="16"/>
      <c r="F6" s="15" t="s">
        <v>5</v>
      </c>
      <c r="G6" s="16"/>
      <c r="H6" s="17"/>
      <c r="J6" s="84"/>
      <c r="K6" s="84"/>
      <c r="L6" s="84"/>
      <c r="M6" s="85">
        <v>5000000000002</v>
      </c>
      <c r="N6" s="84" t="s">
        <v>483</v>
      </c>
      <c r="O6" s="84" t="s">
        <v>490</v>
      </c>
      <c r="P6" s="84">
        <v>1</v>
      </c>
      <c r="Q6" s="93">
        <v>43758</v>
      </c>
      <c r="S6" s="336"/>
      <c r="T6" s="270"/>
      <c r="U6" s="270"/>
      <c r="V6" s="27" t="s">
        <v>188</v>
      </c>
    </row>
    <row r="7" spans="1:22" ht="15" thickBot="1">
      <c r="B7" s="14"/>
      <c r="C7" s="15" t="s">
        <v>118</v>
      </c>
      <c r="D7" s="15"/>
      <c r="E7" s="16"/>
      <c r="F7" s="15" t="s">
        <v>5</v>
      </c>
      <c r="G7" s="16"/>
      <c r="H7" s="17"/>
      <c r="J7" s="84"/>
      <c r="K7" s="84"/>
      <c r="L7" s="84"/>
      <c r="M7" s="85">
        <v>5000000000003</v>
      </c>
      <c r="N7" s="84" t="s">
        <v>484</v>
      </c>
      <c r="O7" s="84" t="s">
        <v>490</v>
      </c>
      <c r="P7" s="84">
        <v>1</v>
      </c>
      <c r="Q7" s="93">
        <v>43758</v>
      </c>
      <c r="S7" s="72" t="s">
        <v>401</v>
      </c>
      <c r="T7" s="77" t="s">
        <v>105</v>
      </c>
      <c r="U7" s="27" t="s">
        <v>156</v>
      </c>
      <c r="V7" s="27" t="s">
        <v>317</v>
      </c>
    </row>
    <row r="8" spans="1:22" ht="15" thickBot="1">
      <c r="B8" s="14"/>
      <c r="C8" s="15" t="s">
        <v>120</v>
      </c>
      <c r="D8" s="15"/>
      <c r="E8" s="16"/>
      <c r="F8" s="15" t="s">
        <v>5</v>
      </c>
      <c r="G8" s="16"/>
      <c r="H8" s="17"/>
      <c r="J8" s="84"/>
      <c r="K8" s="84"/>
      <c r="L8" s="84"/>
      <c r="M8" s="85">
        <v>5000000000004</v>
      </c>
      <c r="N8" s="84" t="s">
        <v>485</v>
      </c>
      <c r="O8" s="84" t="s">
        <v>490</v>
      </c>
      <c r="P8" s="84">
        <v>1</v>
      </c>
      <c r="Q8" s="93">
        <v>43758</v>
      </c>
      <c r="S8" s="72" t="s">
        <v>402</v>
      </c>
      <c r="T8" s="27" t="s">
        <v>59</v>
      </c>
      <c r="U8" s="27" t="s">
        <v>156</v>
      </c>
      <c r="V8" s="27" t="s">
        <v>318</v>
      </c>
    </row>
    <row r="9" spans="1:22" ht="15" thickBot="1">
      <c r="B9" s="14"/>
      <c r="C9" s="15" t="s">
        <v>121</v>
      </c>
      <c r="D9" s="15"/>
      <c r="E9" s="16"/>
      <c r="F9" s="15" t="s">
        <v>5</v>
      </c>
      <c r="G9" s="16"/>
      <c r="H9" s="17"/>
      <c r="J9" s="38" t="s">
        <v>480</v>
      </c>
      <c r="K9" s="84" t="s">
        <v>478</v>
      </c>
      <c r="L9" s="38" t="s">
        <v>481</v>
      </c>
      <c r="M9" s="85">
        <v>5000000000001</v>
      </c>
      <c r="N9" s="84" t="s">
        <v>486</v>
      </c>
      <c r="O9" s="84" t="s">
        <v>490</v>
      </c>
      <c r="P9" s="84">
        <v>1</v>
      </c>
      <c r="Q9" s="93">
        <v>43758</v>
      </c>
      <c r="S9" s="428" t="s">
        <v>403</v>
      </c>
      <c r="T9" s="430" t="s">
        <v>1</v>
      </c>
      <c r="U9" s="430" t="s">
        <v>143</v>
      </c>
      <c r="V9" s="86" t="s">
        <v>312</v>
      </c>
    </row>
    <row r="10" spans="1:22" ht="15" thickBot="1">
      <c r="B10" s="19"/>
      <c r="C10" s="20"/>
      <c r="D10" s="20"/>
      <c r="E10" s="20"/>
      <c r="F10" s="20"/>
      <c r="G10" s="20"/>
      <c r="H10" s="21"/>
      <c r="J10" s="84"/>
      <c r="K10" s="84"/>
      <c r="L10" s="84"/>
      <c r="M10" s="85">
        <v>5000000000002</v>
      </c>
      <c r="N10" s="84" t="s">
        <v>487</v>
      </c>
      <c r="O10" s="84" t="s">
        <v>490</v>
      </c>
      <c r="P10" s="84">
        <v>1</v>
      </c>
      <c r="Q10" s="93">
        <v>43758</v>
      </c>
      <c r="S10" s="433"/>
      <c r="T10" s="432"/>
      <c r="U10" s="432"/>
      <c r="V10" s="86" t="s">
        <v>313</v>
      </c>
    </row>
    <row r="11" spans="1:22">
      <c r="J11" s="84"/>
      <c r="K11" s="84"/>
      <c r="L11" s="84"/>
      <c r="M11" s="85">
        <v>5000000000003</v>
      </c>
      <c r="N11" s="84" t="s">
        <v>488</v>
      </c>
      <c r="O11" s="84" t="s">
        <v>490</v>
      </c>
      <c r="P11" s="84">
        <v>1</v>
      </c>
      <c r="Q11" s="93">
        <v>43758</v>
      </c>
      <c r="S11" s="433"/>
      <c r="T11" s="432"/>
      <c r="U11" s="432"/>
      <c r="V11" s="87" t="s">
        <v>472</v>
      </c>
    </row>
    <row r="12" spans="1:22">
      <c r="B12" s="398" t="s">
        <v>12</v>
      </c>
      <c r="C12" s="398"/>
      <c r="D12" s="286" t="s">
        <v>25</v>
      </c>
      <c r="E12" s="286"/>
      <c r="F12" s="286"/>
      <c r="G12" s="286"/>
      <c r="H12" s="286"/>
      <c r="J12" s="84"/>
      <c r="K12" s="84"/>
      <c r="L12" s="84"/>
      <c r="M12" s="85">
        <v>5000000000004</v>
      </c>
      <c r="N12" s="84" t="s">
        <v>489</v>
      </c>
      <c r="O12" s="84" t="s">
        <v>490</v>
      </c>
      <c r="P12" s="84">
        <v>1</v>
      </c>
      <c r="Q12" s="93">
        <v>43758</v>
      </c>
      <c r="S12" s="433"/>
      <c r="T12" s="432"/>
      <c r="U12" s="432"/>
      <c r="V12" s="87" t="s">
        <v>473</v>
      </c>
    </row>
    <row r="13" spans="1:22">
      <c r="B13" s="398" t="s">
        <v>13</v>
      </c>
      <c r="C13" s="398"/>
      <c r="D13" s="286" t="s">
        <v>23</v>
      </c>
      <c r="E13" s="286"/>
      <c r="F13" s="286"/>
      <c r="G13" s="286"/>
      <c r="H13" s="286"/>
      <c r="S13" s="433"/>
      <c r="T13" s="432"/>
      <c r="U13" s="432"/>
      <c r="V13" s="87" t="s">
        <v>474</v>
      </c>
    </row>
    <row r="14" spans="1:22" ht="15" thickBot="1">
      <c r="B14" s="398" t="s">
        <v>14</v>
      </c>
      <c r="C14" s="398"/>
      <c r="D14" s="286" t="s">
        <v>24</v>
      </c>
      <c r="E14" s="286"/>
      <c r="F14" s="286"/>
      <c r="G14" s="286"/>
      <c r="H14" s="286"/>
      <c r="S14" s="429"/>
      <c r="T14" s="431"/>
      <c r="U14" s="431"/>
      <c r="V14" s="88" t="s">
        <v>475</v>
      </c>
    </row>
    <row r="15" spans="1:22" ht="15" thickBot="1">
      <c r="B15" s="398" t="s">
        <v>15</v>
      </c>
      <c r="C15" s="398"/>
      <c r="D15" s="286" t="s">
        <v>26</v>
      </c>
      <c r="E15" s="286"/>
      <c r="F15" s="286"/>
      <c r="G15" s="286"/>
      <c r="H15" s="286"/>
      <c r="S15" s="89" t="s">
        <v>404</v>
      </c>
      <c r="T15" s="90" t="s">
        <v>2</v>
      </c>
      <c r="U15" s="90" t="s">
        <v>143</v>
      </c>
      <c r="V15" s="90" t="s">
        <v>319</v>
      </c>
    </row>
    <row r="16" spans="1:22" ht="15" thickBot="1">
      <c r="B16" s="398" t="s">
        <v>11</v>
      </c>
      <c r="C16" s="398"/>
      <c r="D16" s="286" t="s">
        <v>27</v>
      </c>
      <c r="E16" s="286"/>
      <c r="F16" s="286"/>
      <c r="G16" s="286"/>
      <c r="H16" s="286"/>
      <c r="S16" s="89" t="s">
        <v>405</v>
      </c>
      <c r="T16" s="90" t="s">
        <v>314</v>
      </c>
      <c r="U16" s="90" t="s">
        <v>143</v>
      </c>
      <c r="V16" s="90" t="s">
        <v>320</v>
      </c>
    </row>
    <row r="17" spans="2:22" ht="15" thickBot="1">
      <c r="B17" s="398" t="s">
        <v>17</v>
      </c>
      <c r="C17" s="398"/>
      <c r="D17" s="286" t="s">
        <v>27</v>
      </c>
      <c r="E17" s="286"/>
      <c r="F17" s="286"/>
      <c r="G17" s="286"/>
      <c r="H17" s="286"/>
      <c r="S17" s="89" t="s">
        <v>406</v>
      </c>
      <c r="T17" s="90" t="s">
        <v>87</v>
      </c>
      <c r="U17" s="90" t="s">
        <v>143</v>
      </c>
      <c r="V17" s="90" t="s">
        <v>315</v>
      </c>
    </row>
    <row r="18" spans="2:22">
      <c r="B18" s="394" t="s">
        <v>18</v>
      </c>
      <c r="C18" s="394"/>
      <c r="D18" s="396" t="s">
        <v>19</v>
      </c>
      <c r="E18" s="396"/>
      <c r="F18" s="396"/>
      <c r="G18" s="396"/>
      <c r="H18" s="396"/>
      <c r="S18" s="428" t="s">
        <v>407</v>
      </c>
      <c r="T18" s="430" t="s">
        <v>316</v>
      </c>
      <c r="U18" s="86" t="s">
        <v>143</v>
      </c>
      <c r="V18" s="430" t="s">
        <v>321</v>
      </c>
    </row>
    <row r="19" spans="2:22" ht="15" thickBot="1">
      <c r="B19" s="395"/>
      <c r="C19" s="395"/>
      <c r="D19" s="397"/>
      <c r="E19" s="397"/>
      <c r="F19" s="397"/>
      <c r="G19" s="397"/>
      <c r="H19" s="397"/>
      <c r="S19" s="429"/>
      <c r="T19" s="431"/>
      <c r="U19" s="90" t="s">
        <v>190</v>
      </c>
      <c r="V19" s="431"/>
    </row>
  </sheetData>
  <mergeCells count="31">
    <mergeCell ref="S18:S19"/>
    <mergeCell ref="T18:T19"/>
    <mergeCell ref="V18:V19"/>
    <mergeCell ref="U9:U14"/>
    <mergeCell ref="T9:T14"/>
    <mergeCell ref="S9:S14"/>
    <mergeCell ref="S4:S6"/>
    <mergeCell ref="T4:T6"/>
    <mergeCell ref="U4:U6"/>
    <mergeCell ref="B12:C12"/>
    <mergeCell ref="D12:H12"/>
    <mergeCell ref="J3:J4"/>
    <mergeCell ref="K3:K4"/>
    <mergeCell ref="L3:L4"/>
    <mergeCell ref="M3:M4"/>
    <mergeCell ref="N3:N4"/>
    <mergeCell ref="O3:O4"/>
    <mergeCell ref="P3:P4"/>
    <mergeCell ref="Q3:Q4"/>
    <mergeCell ref="B13:C13"/>
    <mergeCell ref="D13:H13"/>
    <mergeCell ref="B14:C14"/>
    <mergeCell ref="D14:H14"/>
    <mergeCell ref="B18:C19"/>
    <mergeCell ref="D18:H19"/>
    <mergeCell ref="B15:C15"/>
    <mergeCell ref="D15:H15"/>
    <mergeCell ref="B16:C16"/>
    <mergeCell ref="D16:H16"/>
    <mergeCell ref="B17:C17"/>
    <mergeCell ref="D17:H17"/>
  </mergeCells>
  <hyperlinks>
    <hyperlink ref="A1" location="Sheet1!A1" display="MỤC LỤC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L3:Q21"/>
  <sheetViews>
    <sheetView workbookViewId="0">
      <selection activeCell="V32" sqref="V32"/>
    </sheetView>
  </sheetViews>
  <sheetFormatPr defaultRowHeight="14.4"/>
  <sheetData>
    <row r="3" spans="12:17">
      <c r="L3" s="203" t="s">
        <v>689</v>
      </c>
      <c r="Q3" s="200" t="s">
        <v>691</v>
      </c>
    </row>
    <row r="5" spans="12:17">
      <c r="L5" t="s">
        <v>737</v>
      </c>
    </row>
    <row r="6" spans="12:17">
      <c r="L6" t="s">
        <v>739</v>
      </c>
    </row>
    <row r="21" spans="12:12">
      <c r="L21" t="s">
        <v>690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Mục lục</vt:lpstr>
      <vt:lpstr>ZPM01A</vt:lpstr>
      <vt:lpstr>ZPM01B</vt:lpstr>
      <vt:lpstr>ZPM02</vt:lpstr>
      <vt:lpstr>ZPM03</vt:lpstr>
      <vt:lpstr>ZPM04</vt:lpstr>
      <vt:lpstr>ZPM05</vt:lpstr>
      <vt:lpstr>ZPM06</vt:lpstr>
      <vt:lpstr>Enhance IK11, IK12, IK13</vt:lpstr>
      <vt:lpstr>Enhance IW31, IW32, IW33, IW34</vt:lpstr>
      <vt:lpstr>Báo cáo chuẩn SAP</vt:lpstr>
      <vt:lpstr>'Báo cáo chuẩn SAP'!_Toc525248828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I'm duc</dc:creator>
  <cp:lastModifiedBy>DucNguyen</cp:lastModifiedBy>
  <cp:lastPrinted>2018-08-20T09:48:07Z</cp:lastPrinted>
  <dcterms:created xsi:type="dcterms:W3CDTF">2017-09-06T06:43:00Z</dcterms:created>
  <dcterms:modified xsi:type="dcterms:W3CDTF">2021-01-21T01:37:00Z</dcterms:modified>
</cp:coreProperties>
</file>