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Trang\Working\Citek\TrangTQ\"/>
    </mc:Choice>
  </mc:AlternateContent>
  <xr:revisionPtr revIDLastSave="0" documentId="13_ncr:1_{9DCA4E4A-4FD0-4971-A0B4-A6FA95C33631}" xr6:coauthVersionLast="46" xr6:coauthVersionMax="46" xr10:uidLastSave="{00000000-0000-0000-0000-000000000000}"/>
  <bookViews>
    <workbookView xWindow="-108" yWindow="-108" windowWidth="23256" windowHeight="12576" xr2:uid="{0DB5CB13-16D4-4FFE-AED4-5CE4ADD0150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L12" i="1"/>
  <c r="L11" i="1"/>
  <c r="E9" i="1"/>
  <c r="E11" i="1" s="1"/>
  <c r="K10" i="1"/>
  <c r="K9" i="1"/>
  <c r="J10" i="1"/>
  <c r="I10" i="1"/>
  <c r="H10" i="1"/>
  <c r="J9" i="1"/>
  <c r="F9" i="1"/>
  <c r="G9" i="1"/>
  <c r="H9" i="1"/>
  <c r="I9" i="1"/>
  <c r="G10" i="1"/>
  <c r="F10" i="1"/>
  <c r="E10" i="1"/>
  <c r="F11" i="1" l="1"/>
  <c r="G11" i="1" s="1"/>
  <c r="H11" i="1" l="1"/>
  <c r="I11" i="1" s="1"/>
  <c r="J11" i="1" l="1"/>
</calcChain>
</file>

<file path=xl/sharedStrings.xml><?xml version="1.0" encoding="utf-8"?>
<sst xmlns="http://schemas.openxmlformats.org/spreadsheetml/2006/main" count="24" uniqueCount="24">
  <si>
    <t>Period Factor</t>
  </si>
  <si>
    <t>T1</t>
  </si>
  <si>
    <t>1 năm = 365 ngày</t>
  </si>
  <si>
    <t xml:space="preserve">Percentage </t>
  </si>
  <si>
    <t>T2</t>
  </si>
  <si>
    <t>T3</t>
  </si>
  <si>
    <t>T4</t>
  </si>
  <si>
    <t>T5</t>
  </si>
  <si>
    <t>T6</t>
  </si>
  <si>
    <t>Số ngày</t>
  </si>
  <si>
    <t>T7</t>
  </si>
  <si>
    <t>Công thức tính khấu hao</t>
  </si>
  <si>
    <r>
      <t xml:space="preserve">Depreciation = Base Value * </t>
    </r>
    <r>
      <rPr>
        <b/>
        <sz val="12"/>
        <color theme="4" tint="-0.249977111117893"/>
        <rFont val="Myriad Pro"/>
        <family val="2"/>
      </rPr>
      <t>Period Factor</t>
    </r>
    <r>
      <rPr>
        <b/>
        <sz val="12"/>
        <color rgb="FFFF0000"/>
        <rFont val="Myriad Pro"/>
        <family val="2"/>
      </rPr>
      <t xml:space="preserve"> * </t>
    </r>
    <r>
      <rPr>
        <b/>
        <sz val="12"/>
        <color rgb="FF00B050"/>
        <rFont val="Myriad Pro"/>
        <family val="2"/>
      </rPr>
      <t>Percentage</t>
    </r>
  </si>
  <si>
    <r>
      <rPr>
        <b/>
        <sz val="12"/>
        <color rgb="FF002060"/>
        <rFont val="Myriad Pro"/>
        <family val="2"/>
      </rPr>
      <t>Period Factor</t>
    </r>
    <r>
      <rPr>
        <b/>
        <sz val="12"/>
        <color rgb="FF3C3C3C"/>
        <rFont val="Myriad Pro"/>
        <family val="2"/>
      </rPr>
      <t xml:space="preserve"> = Days to be depreciated in the Month/ Total days </t>
    </r>
  </si>
  <si>
    <r>
      <rPr>
        <b/>
        <sz val="12"/>
        <color rgb="FF00B050"/>
        <rFont val="Myriad Pro"/>
        <family val="2"/>
      </rPr>
      <t xml:space="preserve">Percentage </t>
    </r>
    <r>
      <rPr>
        <b/>
        <sz val="12"/>
        <color rgb="FF3C3C3C"/>
        <rFont val="Myriad Pro"/>
        <family val="2"/>
      </rPr>
      <t>= Days in the Month / Remaining Useful life</t>
    </r>
  </si>
  <si>
    <t>Base Value (Nguyên giá)</t>
  </si>
  <si>
    <t>Depreciation (Giá trị khấu hao)</t>
  </si>
  <si>
    <t>6 tháng =</t>
  </si>
  <si>
    <t>ngày</t>
  </si>
  <si>
    <t>Hệ thống đang tính khấu hao 6 tháng tức là 365/2 = 183 ngày</t>
  </si>
  <si>
    <t xml:space="preserve">Tính từ ngày 01/01/2020 đến hết tháng 30/06/2021 mới có 181 ngày nên còn 2 ngày nữa thuộc tháng 7 </t>
  </si>
  <si>
    <t>Hệ thống tính khấu hao dựa trên công thức ở trên (có SAP note 1940343 giải thích). Công thức này cho phép hệ thống tính khấu hao bất kể Tài sản đó có thời gian bắt đầu khấu hao từ thời điểm nào)</t>
  </si>
  <si>
    <t>Hệ thống không khấu hao theo cách khấu hao 6 tháng là chỉ tính 6 tháng đầu (từ ngày 01/01/2021 đến 30/06/2021) mà quy ra số ngày để tính khấu hao</t>
  </si>
  <si>
    <t>Nếu người dùng muốn khấu hao hết ở tháng 6 thì phải can thiệp bằng chức năng Unplanned Depreciation (Khấu hao không theo kế hoạch) để xử lý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</si>
</sst>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8" formatCode="_-* #,##0.0_-;\-* #,##0.0_-;_-* &quot;-&quot;??_-;_-@_-"/>
    <numFmt numFmtId="169" formatCode="_-* #,##0_-;\-* #,##0_-;_-* &quot;-&quot;??_-;_-@_-"/>
    <numFmt numFmtId="176" formatCode="_-* #,##0.000000000_-;\-* #,##0.000000000_-;_-* &quot;-&quot;??_-;_-@_-"/>
  </numFmts>
  <fonts count="9" x14ac:knownFonts="1">
    <font>
      <sz val="11"/>
      <color theme="1"/>
      <name val="Myriad Pro"/>
      <family val="2"/>
    </font>
    <font>
      <sz val="11"/>
      <color theme="1"/>
      <name val="Myriad Pro"/>
      <family val="2"/>
    </font>
    <font>
      <sz val="12"/>
      <color theme="1"/>
      <name val="Myriad Pro"/>
      <family val="2"/>
    </font>
    <font>
      <b/>
      <sz val="12"/>
      <color rgb="FF3C3C3C"/>
      <name val="Myriad Pro"/>
      <family val="2"/>
    </font>
    <font>
      <b/>
      <sz val="12"/>
      <color rgb="FFFF0000"/>
      <name val="Myriad Pro"/>
      <family val="2"/>
    </font>
    <font>
      <b/>
      <sz val="12"/>
      <color theme="4" tint="-0.249977111117893"/>
      <name val="Myriad Pro"/>
      <family val="2"/>
    </font>
    <font>
      <b/>
      <sz val="12"/>
      <color rgb="FF00B050"/>
      <name val="Myriad Pro"/>
      <family val="2"/>
    </font>
    <font>
      <b/>
      <sz val="12"/>
      <color rgb="FF002060"/>
      <name val="Myriad Pro"/>
      <family val="2"/>
    </font>
    <font>
      <b/>
      <sz val="12"/>
      <color theme="1"/>
      <name val="Myriad Pro"/>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2" fillId="0" borderId="0" xfId="0" applyFont="1"/>
    <xf numFmtId="0" fontId="3" fillId="0" borderId="0" xfId="0" applyFont="1" applyAlignment="1">
      <alignment vertical="center"/>
    </xf>
    <xf numFmtId="0" fontId="2" fillId="0" borderId="0" xfId="0" applyFont="1" applyAlignment="1"/>
    <xf numFmtId="169" fontId="2" fillId="0" borderId="0" xfId="1" applyNumberFormat="1" applyFont="1"/>
    <xf numFmtId="169" fontId="2" fillId="0" borderId="0" xfId="0" applyNumberFormat="1" applyFont="1"/>
    <xf numFmtId="0" fontId="4" fillId="0" borderId="0" xfId="0" applyFont="1" applyAlignment="1">
      <alignment vertical="center"/>
    </xf>
    <xf numFmtId="0" fontId="2" fillId="0" borderId="0" xfId="0" applyFont="1" applyAlignment="1">
      <alignment horizontal="right"/>
    </xf>
    <xf numFmtId="169" fontId="8" fillId="0" borderId="1" xfId="1" applyNumberFormat="1" applyFont="1" applyBorder="1" applyAlignment="1">
      <alignment horizontal="center"/>
    </xf>
    <xf numFmtId="0" fontId="8" fillId="0" borderId="1" xfId="0" applyFont="1" applyBorder="1" applyAlignment="1">
      <alignment horizontal="center"/>
    </xf>
    <xf numFmtId="176" fontId="2" fillId="0" borderId="1" xfId="1" applyNumberFormat="1" applyFont="1" applyBorder="1"/>
    <xf numFmtId="0" fontId="2" fillId="0" borderId="1" xfId="0" applyFont="1" applyBorder="1"/>
    <xf numFmtId="168" fontId="2" fillId="0" borderId="1" xfId="1" applyNumberFormat="1" applyFont="1" applyBorder="1"/>
    <xf numFmtId="169" fontId="4" fillId="0" borderId="0" xfId="1" applyNumberFormat="1" applyFont="1" applyAlignment="1">
      <alignment horizontal="left"/>
    </xf>
    <xf numFmtId="0" fontId="7" fillId="0" borderId="0" xfId="0" applyFont="1"/>
    <xf numFmtId="0" fontId="6" fillId="0" borderId="0" xfId="0" applyFont="1"/>
    <xf numFmtId="0" fontId="8"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05723-A0A0-49B1-96DF-0C7604AA4E5C}">
  <dimension ref="B2:L18"/>
  <sheetViews>
    <sheetView tabSelected="1" workbookViewId="0">
      <selection activeCell="E21" sqref="E21"/>
    </sheetView>
  </sheetViews>
  <sheetFormatPr defaultRowHeight="15.6" x14ac:dyDescent="0.3"/>
  <cols>
    <col min="1" max="1" width="8.88671875" style="1"/>
    <col min="2" max="2" width="12" style="1" customWidth="1"/>
    <col min="3" max="3" width="11.33203125" style="1" customWidth="1"/>
    <col min="4" max="4" width="8" style="1" customWidth="1"/>
    <col min="5" max="6" width="16.44140625" style="1" bestFit="1" customWidth="1"/>
    <col min="7" max="7" width="17.6640625" style="1" bestFit="1" customWidth="1"/>
    <col min="8" max="8" width="16.44140625" style="1" customWidth="1"/>
    <col min="9" max="10" width="16.44140625" style="1" bestFit="1" customWidth="1"/>
    <col min="11" max="11" width="13.77734375" style="1" customWidth="1"/>
    <col min="12" max="12" width="14.88671875" style="1" bestFit="1" customWidth="1"/>
    <col min="13" max="16384" width="8.88671875" style="1"/>
  </cols>
  <sheetData>
    <row r="2" spans="2:12" x14ac:dyDescent="0.3">
      <c r="B2" s="1" t="s">
        <v>11</v>
      </c>
    </row>
    <row r="3" spans="2:12" x14ac:dyDescent="0.3">
      <c r="B3" s="3"/>
      <c r="C3" s="6" t="s">
        <v>12</v>
      </c>
    </row>
    <row r="4" spans="2:12" x14ac:dyDescent="0.3">
      <c r="C4" s="2" t="s">
        <v>13</v>
      </c>
    </row>
    <row r="5" spans="2:12" x14ac:dyDescent="0.3">
      <c r="B5" s="3"/>
      <c r="C5" s="2" t="s">
        <v>14</v>
      </c>
    </row>
    <row r="6" spans="2:12" x14ac:dyDescent="0.3">
      <c r="E6" s="1" t="s">
        <v>15</v>
      </c>
      <c r="G6" s="13">
        <v>7046000000</v>
      </c>
    </row>
    <row r="7" spans="2:12" x14ac:dyDescent="0.3">
      <c r="E7" s="1" t="s">
        <v>2</v>
      </c>
      <c r="G7" s="7" t="s">
        <v>17</v>
      </c>
      <c r="H7" s="1">
        <v>183</v>
      </c>
      <c r="I7" s="1" t="s">
        <v>18</v>
      </c>
    </row>
    <row r="8" spans="2:12" x14ac:dyDescent="0.3">
      <c r="E8" s="8" t="s">
        <v>1</v>
      </c>
      <c r="F8" s="9" t="s">
        <v>4</v>
      </c>
      <c r="G8" s="9" t="s">
        <v>5</v>
      </c>
      <c r="H8" s="9" t="s">
        <v>6</v>
      </c>
      <c r="I8" s="9" t="s">
        <v>7</v>
      </c>
      <c r="J8" s="9" t="s">
        <v>8</v>
      </c>
      <c r="K8" s="9" t="s">
        <v>10</v>
      </c>
    </row>
    <row r="9" spans="2:12" x14ac:dyDescent="0.3">
      <c r="B9" s="14" t="s">
        <v>0</v>
      </c>
      <c r="D9" s="4"/>
      <c r="E9" s="10">
        <f>E12/$H$7</f>
        <v>0.16939890710382513</v>
      </c>
      <c r="F9" s="10">
        <f t="shared" ref="F9:I9" si="0">F12/$H$7</f>
        <v>0.15300546448087432</v>
      </c>
      <c r="G9" s="10">
        <f t="shared" si="0"/>
        <v>0.16939890710382513</v>
      </c>
      <c r="H9" s="10">
        <f t="shared" si="0"/>
        <v>0.16393442622950818</v>
      </c>
      <c r="I9" s="10">
        <f t="shared" si="0"/>
        <v>0.16939890710382513</v>
      </c>
      <c r="J9" s="10">
        <f>J12/$H$7</f>
        <v>0.16393442622950818</v>
      </c>
      <c r="K9" s="10">
        <f>K12/$H$7</f>
        <v>1.092896174863388E-2</v>
      </c>
    </row>
    <row r="10" spans="2:12" x14ac:dyDescent="0.3">
      <c r="B10" s="15" t="s">
        <v>3</v>
      </c>
      <c r="D10" s="4"/>
      <c r="E10" s="10">
        <f>183/H7</f>
        <v>1</v>
      </c>
      <c r="F10" s="10">
        <f>H7/(H7-31)</f>
        <v>1.2039473684210527</v>
      </c>
      <c r="G10" s="10">
        <f>H7/(H7-31-28)</f>
        <v>1.4758064516129032</v>
      </c>
      <c r="H10" s="10">
        <f>H7/(H7-E12-F12-G12)</f>
        <v>1.967741935483871</v>
      </c>
      <c r="I10" s="10">
        <f>H7/(H7-E12-F12-G12-H12)</f>
        <v>2.9047619047619047</v>
      </c>
      <c r="J10" s="10">
        <f>H7/(H7-E12-F12-G12-H12-I12)</f>
        <v>5.71875</v>
      </c>
      <c r="K10" s="11">
        <f>183/(183-E12-F12-G12-H12-I12-J12)</f>
        <v>91.5</v>
      </c>
    </row>
    <row r="11" spans="2:12" x14ac:dyDescent="0.3">
      <c r="B11" s="16" t="s">
        <v>16</v>
      </c>
      <c r="D11" s="4"/>
      <c r="E11" s="12">
        <f>G6*E9</f>
        <v>1193584699.4535518</v>
      </c>
      <c r="F11" s="12">
        <f>(G6-E11)*F9*F10</f>
        <v>1078076502.7322404</v>
      </c>
      <c r="G11" s="12">
        <f>(G6-E11-F11)*G9*G10</f>
        <v>1193584699.4535518</v>
      </c>
      <c r="H11" s="12">
        <f>(G6-E11-F11-G11)*H9*H10</f>
        <v>1155081967.2131145</v>
      </c>
      <c r="I11" s="12">
        <f>(G6-E11-F11-G11-H11)*I9*I10</f>
        <v>1193584699.4535518</v>
      </c>
      <c r="J11" s="12">
        <f>(G6-E11-F11-G11-H11-I11)*J9*J10</f>
        <v>1155081967.2131147</v>
      </c>
      <c r="K11" s="12">
        <f>(G6-E11-F11-G11-H11-I11-J11)*K9*K10</f>
        <v>77005464.480874538</v>
      </c>
      <c r="L11" s="5">
        <f>SUM(E11:K11)</f>
        <v>7045999999.9999981</v>
      </c>
    </row>
    <row r="12" spans="2:12" x14ac:dyDescent="0.3">
      <c r="B12" s="16" t="s">
        <v>9</v>
      </c>
      <c r="E12" s="11">
        <v>31</v>
      </c>
      <c r="F12" s="11">
        <v>28</v>
      </c>
      <c r="G12" s="11">
        <v>31</v>
      </c>
      <c r="H12" s="11">
        <v>30</v>
      </c>
      <c r="I12" s="11">
        <v>31</v>
      </c>
      <c r="J12" s="11">
        <v>30</v>
      </c>
      <c r="K12" s="11">
        <v>2</v>
      </c>
      <c r="L12" s="1">
        <f>SUM(E12:K12)</f>
        <v>183</v>
      </c>
    </row>
    <row r="14" spans="2:12" x14ac:dyDescent="0.3">
      <c r="B14" s="1" t="s">
        <v>19</v>
      </c>
      <c r="D14" s="5"/>
    </row>
    <row r="15" spans="2:12" x14ac:dyDescent="0.3">
      <c r="B15" s="1" t="s">
        <v>20</v>
      </c>
      <c r="D15" s="5"/>
    </row>
    <row r="16" spans="2:12" x14ac:dyDescent="0.3">
      <c r="B16" s="1" t="s">
        <v>21</v>
      </c>
      <c r="D16" s="5"/>
    </row>
    <row r="17" spans="2:2" x14ac:dyDescent="0.3">
      <c r="B17" s="1" t="s">
        <v>22</v>
      </c>
    </row>
    <row r="18" spans="2:2" x14ac:dyDescent="0.3">
      <c r="B18" s="1" t="s">
        <v>23</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2021-06-29T07:49:49Z</dcterms:created>
  <dcterms:modified xsi:type="dcterms:W3CDTF">2021-06-29T08:47:28Z</dcterms:modified>
</cp:coreProperties>
</file>